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0455" windowHeight="4845" tabRatio="936"/>
  </bookViews>
  <sheets>
    <sheet name="GAP Analysis Chart" sheetId="1" r:id="rId1"/>
    <sheet name="QuickPEP " sheetId="17" r:id="rId2"/>
    <sheet name="Process Heating" sheetId="10" r:id="rId3"/>
    <sheet name="Steam" sheetId="11" r:id="rId4"/>
    <sheet name="Compressed Air" sheetId="12" r:id="rId5"/>
    <sheet name="Fans" sheetId="14" r:id="rId6"/>
    <sheet name="Pumps" sheetId="13" r:id="rId7"/>
    <sheet name="ESAMS DB" sheetId="5" state="hidden" r:id="rId8"/>
    <sheet name="Process Cooling &amp; Refrigeration" sheetId="18" r:id="rId9"/>
    <sheet name="Others (HVAC - Lighting - ...)" sheetId="16" r:id="rId10"/>
  </sheets>
  <definedNames>
    <definedName name="Fuels">'GAP Analysis Chart'!$B$108:$B$115</definedName>
    <definedName name="Industry">'ESAMS DB'!$A$2:$A$24</definedName>
    <definedName name="_xlnm.Print_Area" localSheetId="7">'ESAMS DB'!$A$1:$G$24</definedName>
    <definedName name="_xlnm.Print_Area" localSheetId="0">'GAP Analysis Chart'!$A$1:$G$27</definedName>
  </definedNames>
  <calcPr calcId="145621"/>
</workbook>
</file>

<file path=xl/calcChain.xml><?xml version="1.0" encoding="utf-8"?>
<calcChain xmlns="http://schemas.openxmlformats.org/spreadsheetml/2006/main">
  <c r="H10" i="18" l="1"/>
  <c r="H9" i="18"/>
  <c r="H8" i="18"/>
  <c r="H7" i="18"/>
  <c r="H6" i="18"/>
  <c r="H5" i="18"/>
  <c r="G17" i="18"/>
  <c r="I15" i="18"/>
  <c r="G15" i="18"/>
  <c r="D12" i="17"/>
  <c r="E12" i="17"/>
  <c r="C12" i="17"/>
  <c r="C14" i="17"/>
  <c r="C26" i="1" s="1"/>
  <c r="G17" i="16"/>
  <c r="I15" i="16"/>
  <c r="H15" i="16"/>
  <c r="G15" i="16"/>
  <c r="G17" i="13"/>
  <c r="H15" i="18" l="1"/>
  <c r="G18" i="18" s="1"/>
  <c r="F27" i="1" s="1"/>
  <c r="D100" i="1" s="1"/>
  <c r="C27" i="1"/>
  <c r="D86" i="1" s="1"/>
  <c r="C25" i="1"/>
  <c r="C24" i="1"/>
  <c r="C23" i="1"/>
  <c r="C28" i="1"/>
  <c r="C22" i="1"/>
  <c r="C15" i="17"/>
  <c r="G18" i="16"/>
  <c r="F20" i="1"/>
  <c r="G17" i="14"/>
  <c r="I15" i="14"/>
  <c r="H15" i="14"/>
  <c r="G15" i="14"/>
  <c r="I15" i="13"/>
  <c r="G18" i="13" s="1"/>
  <c r="H15" i="13"/>
  <c r="G15" i="13"/>
  <c r="G17" i="12"/>
  <c r="I15" i="12"/>
  <c r="H15" i="12"/>
  <c r="G15" i="12"/>
  <c r="G17" i="11"/>
  <c r="I15" i="11"/>
  <c r="H15" i="11"/>
  <c r="G15" i="11"/>
  <c r="H15" i="10"/>
  <c r="G15" i="10"/>
  <c r="I15" i="10"/>
  <c r="G17" i="10"/>
  <c r="G18" i="14" l="1"/>
  <c r="G18" i="12"/>
  <c r="F28" i="1"/>
  <c r="D101" i="1" s="1"/>
  <c r="C29" i="1"/>
  <c r="G18" i="10"/>
  <c r="F22" i="1" s="1"/>
  <c r="G18" i="11"/>
  <c r="F23" i="1" s="1"/>
  <c r="D96" i="1" s="1"/>
  <c r="F24" i="1"/>
  <c r="D97" i="1" s="1"/>
  <c r="F26" i="1"/>
  <c r="D99" i="1" s="1"/>
  <c r="F25" i="1"/>
  <c r="D98" i="1" s="1"/>
  <c r="C20" i="1"/>
  <c r="D85" i="1"/>
  <c r="D84" i="1"/>
  <c r="D82" i="1"/>
  <c r="D81" i="1"/>
  <c r="C81" i="1" s="1"/>
  <c r="D83" i="1"/>
  <c r="G23" i="5"/>
  <c r="G7" i="5"/>
  <c r="G4" i="5"/>
  <c r="G22" i="5"/>
  <c r="G19" i="5"/>
  <c r="G6" i="5"/>
  <c r="G5" i="5"/>
  <c r="G10" i="5"/>
  <c r="G8" i="5"/>
  <c r="G18" i="5"/>
  <c r="G17" i="5"/>
  <c r="G2" i="5"/>
  <c r="G13" i="5"/>
  <c r="G16" i="5"/>
  <c r="G11" i="5"/>
  <c r="G14" i="5"/>
  <c r="G20" i="5"/>
  <c r="G15" i="5"/>
  <c r="G3" i="5"/>
  <c r="G9" i="5"/>
  <c r="G12" i="5"/>
  <c r="F29" i="1" l="1"/>
  <c r="D95" i="1"/>
  <c r="C95" i="1" s="1"/>
  <c r="C96" i="1" s="1"/>
  <c r="C97" i="1" s="1"/>
  <c r="C98" i="1" s="1"/>
  <c r="C99" i="1" s="1"/>
  <c r="C100" i="1" s="1"/>
  <c r="C101" i="1" s="1"/>
  <c r="C82" i="1"/>
  <c r="C83" i="1" s="1"/>
  <c r="D87" i="1"/>
  <c r="C84" i="1" l="1"/>
  <c r="C85" i="1" l="1"/>
  <c r="C86" i="1" s="1"/>
  <c r="C87" i="1" s="1"/>
</calcChain>
</file>

<file path=xl/sharedStrings.xml><?xml version="1.0" encoding="utf-8"?>
<sst xmlns="http://schemas.openxmlformats.org/spreadsheetml/2006/main" count="639" uniqueCount="254">
  <si>
    <t>System Types</t>
  </si>
  <si>
    <t>Base Values</t>
  </si>
  <si>
    <t>Element Values</t>
  </si>
  <si>
    <t>Label Spaces</t>
  </si>
  <si>
    <t>Steam</t>
  </si>
  <si>
    <t>Fans</t>
  </si>
  <si>
    <t>Pumps</t>
  </si>
  <si>
    <t>Goal</t>
  </si>
  <si>
    <t>Baseline</t>
  </si>
  <si>
    <r>
      <t>NAICS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(All Plants)</t>
    </r>
  </si>
  <si>
    <t>Compressed Air</t>
  </si>
  <si>
    <t>Process Heating</t>
  </si>
  <si>
    <t>Total</t>
  </si>
  <si>
    <t>325  CHEMICAL MANUFACTURING</t>
  </si>
  <si>
    <t>NA</t>
  </si>
  <si>
    <t>322  PAPER MANUFACTURING</t>
  </si>
  <si>
    <t>311 FOOD</t>
  </si>
  <si>
    <t>331  PRIMARY METALS</t>
  </si>
  <si>
    <t>336  TRANSPORTATION EQUIPMENT</t>
  </si>
  <si>
    <t>327  NON-METALLIC MINERAL PRODUCTS</t>
  </si>
  <si>
    <t>324  PETROLEUM AND COAL PRODUCTS</t>
  </si>
  <si>
    <t>332  FABRICATED METAL PRODUCTS</t>
  </si>
  <si>
    <t>326  PLASTICS AND RUBBER PRODUCTS</t>
  </si>
  <si>
    <t>212 MINING</t>
  </si>
  <si>
    <t>333  MACHINERY MANUFACTURING</t>
  </si>
  <si>
    <t>334  COMPUTER AND ELECTRONIC PRODUCTS</t>
  </si>
  <si>
    <t>321  WOOD PRODUCTS</t>
  </si>
  <si>
    <t>323  PRINTING AND RELATED SUPPORT ACTIVITIES</t>
  </si>
  <si>
    <t>313  TEXTILE MILLS</t>
  </si>
  <si>
    <t>314  TEXTILE PRODUCT MILLS</t>
  </si>
  <si>
    <t>335  ELECTRICAL EQUIPMENT, APPLIANCES, COMPONENTS</t>
  </si>
  <si>
    <t>339 MISCELLANEOUS MANUFACTURING</t>
  </si>
  <si>
    <t>312  BEVERAGE AND TOBACCO PRODUCTS</t>
  </si>
  <si>
    <t>315 APPAREL MANUFACTURING</t>
  </si>
  <si>
    <t>541 PROFESSIONAL, SCIENTIFIC &amp; TECHNICAL SERVICES</t>
  </si>
  <si>
    <t>337 FURNITURE AND RELATED</t>
  </si>
  <si>
    <t>OTHER</t>
  </si>
  <si>
    <t>10 Year Goal</t>
  </si>
  <si>
    <t>Other</t>
  </si>
  <si>
    <t>Select Industry Type</t>
  </si>
  <si>
    <r>
      <t xml:space="preserve">GAP Analysis using </t>
    </r>
    <r>
      <rPr>
        <b/>
        <sz val="14"/>
        <color theme="1"/>
        <rFont val="Calibri"/>
        <family val="2"/>
        <scheme val="minor"/>
      </rPr>
      <t>QuickPEP Results</t>
    </r>
    <r>
      <rPr>
        <sz val="14"/>
        <color theme="1"/>
        <rFont val="Calibri"/>
        <family val="2"/>
        <scheme val="minor"/>
      </rPr>
      <t>:</t>
    </r>
  </si>
  <si>
    <r>
      <t>GAP Analysis using ESA</t>
    </r>
    <r>
      <rPr>
        <b/>
        <sz val="14"/>
        <color theme="1"/>
        <rFont val="Calibri"/>
        <family val="2"/>
        <scheme val="minor"/>
      </rPr>
      <t xml:space="preserve"> Results</t>
    </r>
    <r>
      <rPr>
        <sz val="14"/>
        <color theme="1"/>
        <rFont val="Calibri"/>
        <family val="2"/>
        <scheme val="minor"/>
      </rPr>
      <t>:</t>
    </r>
  </si>
  <si>
    <t>kWh</t>
  </si>
  <si>
    <t>$</t>
  </si>
  <si>
    <t>MMBtu</t>
  </si>
  <si>
    <t>Fuel Type</t>
  </si>
  <si>
    <t>Install Blowdown Energy Recovery</t>
  </si>
  <si>
    <t>Repair Dyneon Condensate Pumps</t>
  </si>
  <si>
    <t>Oven Steam Trap Replacement</t>
  </si>
  <si>
    <t xml:space="preserve">Oven Optimization </t>
  </si>
  <si>
    <t>Repair observed insulation issues</t>
  </si>
  <si>
    <t>Repair failed steam traps in Building 4</t>
  </si>
  <si>
    <t>Implement World-Class Trap Management</t>
  </si>
  <si>
    <t>Payback (Years)</t>
  </si>
  <si>
    <t>PH1</t>
  </si>
  <si>
    <t>PH2</t>
  </si>
  <si>
    <t>PH3</t>
  </si>
  <si>
    <t>PH4</t>
  </si>
  <si>
    <t>PH5</t>
  </si>
  <si>
    <t>PH6</t>
  </si>
  <si>
    <t>PH7</t>
  </si>
  <si>
    <t>PH8</t>
  </si>
  <si>
    <t>PH9</t>
  </si>
  <si>
    <t>PH10</t>
  </si>
  <si>
    <t>Plant</t>
  </si>
  <si>
    <t>Product</t>
  </si>
  <si>
    <t>PLANT CONTACT INFORMATION</t>
  </si>
  <si>
    <t>Name</t>
  </si>
  <si>
    <t>Address</t>
  </si>
  <si>
    <t>City/State</t>
  </si>
  <si>
    <t>Phone</t>
  </si>
  <si>
    <t>Company Name:</t>
  </si>
  <si>
    <t>Select Industry Type:</t>
  </si>
  <si>
    <t>Total Energy Savings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</si>
  <si>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</si>
  <si>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</si>
  <si>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</si>
  <si>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</si>
  <si>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</si>
  <si>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</si>
  <si>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</si>
  <si>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</si>
  <si>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</si>
  <si>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</si>
  <si>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</si>
  <si>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</si>
  <si>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</si>
  <si>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</si>
  <si>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</si>
  <si>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</si>
  <si>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</si>
  <si>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</si>
  <si>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</si>
  <si>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</si>
  <si>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</si>
  <si>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</si>
  <si>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</si>
  <si>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</si>
  <si>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</si>
  <si>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</si>
  <si>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</si>
  <si>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</si>
  <si>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</si>
  <si>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</si>
  <si>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</si>
  <si>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</si>
  <si>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</si>
  <si>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</si>
  <si>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</si>
  <si>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</si>
  <si>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</si>
  <si>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</si>
  <si>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</si>
  <si>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</si>
  <si>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r>
      <t xml:space="preserve">% Source Energy Savings Potential - </t>
    </r>
    <r>
      <rPr>
        <b/>
        <sz val="12"/>
        <color rgb="FF0070C0"/>
        <rFont val="Times New Roman"/>
        <family val="1"/>
      </rPr>
      <t xml:space="preserve">Process Heating </t>
    </r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</si>
  <si>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Steam</t>
    </r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</si>
  <si>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Compressed Air</t>
    </r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</si>
  <si>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Fans</t>
    </r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</si>
  <si>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Pumps</t>
    </r>
  </si>
  <si>
    <t xml:space="preserve">1.8 - Add or Modify Operation of Condensing Steam Turbine </t>
  </si>
  <si>
    <t>1.1 - Reduce Steam Demand by Changing the Process Steam Requirements</t>
  </si>
  <si>
    <t>1.7 - Add or Modify Operation of Backpressure Steam Turbine</t>
  </si>
  <si>
    <t>1.20 - Multiple Boiler Optimization</t>
  </si>
  <si>
    <t>1.18 – Feed water Heat Recovery - General</t>
  </si>
  <si>
    <t>1.12 - Modify the Medium Pressure Condensate Flash System</t>
  </si>
  <si>
    <t>3.1 - Aspirating</t>
  </si>
  <si>
    <t>3.8 - Open Blowing</t>
  </si>
  <si>
    <t>3.5 - Dense Phase Transport</t>
  </si>
  <si>
    <t>1.6 - Multiple Compressor Control (install / improve)</t>
  </si>
  <si>
    <t>1.2 - Improve End Use Efficiency</t>
  </si>
  <si>
    <t>1.1 - Reduce Air Leaks</t>
  </si>
  <si>
    <t>Aspirating</t>
  </si>
  <si>
    <t>Open Blowing</t>
  </si>
  <si>
    <t>Dense Phase Transport</t>
  </si>
  <si>
    <t>Multiple Compressor Control (install / improve)</t>
  </si>
  <si>
    <t>Improve End Use Efficiency</t>
  </si>
  <si>
    <t>Reduce Air Leaks</t>
  </si>
  <si>
    <t xml:space="preserve">Add or Modify Operation of Condensing Steam Turbine </t>
  </si>
  <si>
    <t>Reduce Steam Demand by Changing the Process Steam Requirements</t>
  </si>
  <si>
    <t>Add or Modify Operation of Backpressure Steam Turbine</t>
  </si>
  <si>
    <t>Multiple Boiler Optimization</t>
  </si>
  <si>
    <t>Feed water Heat Recovery - General</t>
  </si>
  <si>
    <t>Modify the Medium Pressure Condensate Flash System</t>
  </si>
  <si>
    <t>1.15 - Recover heat from exhaust air</t>
  </si>
  <si>
    <t xml:space="preserve">1.7 - Install new appropriately sized fan </t>
  </si>
  <si>
    <t>1.6 - Install new appropriately sized impeller</t>
  </si>
  <si>
    <t>1.13 - Shut off unneeded fans</t>
  </si>
  <si>
    <t xml:space="preserve">1.9 - Rearrange ductwork at fan inlet or discharge </t>
  </si>
  <si>
    <t>1.1 - Use Variable Speed Drive</t>
  </si>
  <si>
    <t>Recover heat from exhaust air</t>
  </si>
  <si>
    <t xml:space="preserve">Install new appropriately sized fan </t>
  </si>
  <si>
    <t>Install new appropriately sized impeller</t>
  </si>
  <si>
    <t>Shut off unneeded fans</t>
  </si>
  <si>
    <t xml:space="preserve">Rearrange ductwork at fan inlet or discharge </t>
  </si>
  <si>
    <t>Use Variable Speed Drive</t>
  </si>
  <si>
    <t>1.2 - Excessive valve friction loss all of the time</t>
  </si>
  <si>
    <t>1.1 - Excessive valve friction loss part of the time</t>
  </si>
  <si>
    <t>1.11 - System specs exceed system requirements</t>
  </si>
  <si>
    <t>1.8 - Degraded equipment performance</t>
  </si>
  <si>
    <t>1.12 - Change time of use</t>
  </si>
  <si>
    <t>1.3 - Excessive recirculation</t>
  </si>
  <si>
    <t>1.5 - More flow than required to meet system requirements</t>
  </si>
  <si>
    <t>Excessive valve friction loss all of the time</t>
  </si>
  <si>
    <t>Excessive valve friction loss part of the time</t>
  </si>
  <si>
    <t>System specs exceed system requirements</t>
  </si>
  <si>
    <t>Degraded equipment performance</t>
  </si>
  <si>
    <t>Change time of use</t>
  </si>
  <si>
    <t>Excessive recirculation</t>
  </si>
  <si>
    <t>More flow than required to meet system requirements</t>
  </si>
  <si>
    <t>Natural Gas</t>
  </si>
  <si>
    <t>Coal</t>
  </si>
  <si>
    <t>Heavy Fuel Oil</t>
  </si>
  <si>
    <t>Light Fuel Oil</t>
  </si>
  <si>
    <t>Other Solid Fuels</t>
  </si>
  <si>
    <t>Other Liquid Fuels</t>
  </si>
  <si>
    <t>Other Gas Fuels</t>
  </si>
  <si>
    <t>Fuel Types</t>
  </si>
  <si>
    <t>XX</t>
  </si>
  <si>
    <t>Year Identified</t>
  </si>
  <si>
    <t>Status</t>
  </si>
  <si>
    <t>Who Identified</t>
  </si>
  <si>
    <t>DOE Expert</t>
  </si>
  <si>
    <t>Internal Energy Team</t>
  </si>
  <si>
    <t>Private Expert</t>
  </si>
  <si>
    <r>
      <rPr>
        <sz val="16"/>
        <color rgb="FF0070C0"/>
        <rFont val="Times New Roman"/>
        <family val="1"/>
      </rPr>
      <t>COMPRESSED AIR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</si>
  <si>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r>
      <rPr>
        <sz val="16"/>
        <color rgb="FF0070C0"/>
        <rFont val="Times New Roman"/>
        <family val="1"/>
      </rPr>
      <t>STEAM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</si>
  <si>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t>Responsible</t>
  </si>
  <si>
    <t>Due Date</t>
  </si>
  <si>
    <t>Implementation Followup</t>
  </si>
  <si>
    <t>Issues</t>
  </si>
  <si>
    <t>#</t>
  </si>
  <si>
    <t>Implemented</t>
  </si>
  <si>
    <t>In Progress</t>
  </si>
  <si>
    <t>In Planning</t>
  </si>
  <si>
    <r>
      <rPr>
        <b/>
        <sz val="18"/>
        <color rgb="FF0070C0"/>
        <rFont val="Times New Roman"/>
        <family val="1"/>
      </rPr>
      <t>PROCESS HEATING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</si>
  <si>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t xml:space="preserve">Electricity </t>
  </si>
  <si>
    <t>Implementation Follow up</t>
  </si>
  <si>
    <r>
      <rPr>
        <b/>
        <sz val="20"/>
        <color rgb="FF0070C0"/>
        <rFont val="Times New Roman"/>
        <family val="1"/>
      </rPr>
      <t>FANS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</si>
  <si>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r>
      <rPr>
        <b/>
        <sz val="20"/>
        <color rgb="FF0070C0"/>
        <rFont val="Times New Roman"/>
        <family val="1"/>
      </rPr>
      <t>PUMPS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</si>
  <si>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t>Plant's Total Energy Consumption (MMBtu/Year):</t>
  </si>
  <si>
    <t>PLANT LEVEL ENERGY GAP ANALYSIS</t>
  </si>
  <si>
    <t>System Type</t>
  </si>
  <si>
    <r>
      <t>% Energy Savings</t>
    </r>
    <r>
      <rPr>
        <b/>
        <sz val="20"/>
        <color rgb="FFFF0000"/>
        <rFont val="Calibri"/>
        <family val="2"/>
        <scheme val="minor"/>
      </rPr>
      <t xml:space="preserve"> (Calculated)</t>
    </r>
  </si>
  <si>
    <t>Replace HIDS with T8 Flourescent Lights</t>
  </si>
  <si>
    <t>Install Occupancy Sensors in Plant Area ….</t>
  </si>
  <si>
    <t>Install a 7 Day Programmable Timer to turn OFF roof top AC units</t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</si>
  <si>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Others</t>
    </r>
  </si>
  <si>
    <r>
      <t xml:space="preserve">3412 BTUs = </t>
    </r>
    <r>
      <rPr>
        <b/>
        <sz val="14"/>
        <color rgb="FF000000"/>
        <rFont val="Arial"/>
        <family val="2"/>
      </rPr>
      <t>1 kWh</t>
    </r>
  </si>
  <si>
    <r>
      <rPr>
        <b/>
        <sz val="16"/>
        <color rgb="FFFF0000"/>
        <rFont val="Times New Roman"/>
        <family val="1"/>
      </rPr>
      <t>ENTER</t>
    </r>
    <r>
      <rPr>
        <b/>
        <sz val="16"/>
        <color theme="1"/>
        <rFont val="Times New Roman"/>
        <family val="1"/>
      </rPr>
      <t xml:space="preserve"> Your Energy Action Item</t>
    </r>
  </si>
  <si>
    <r>
      <rPr>
        <b/>
        <sz val="14"/>
        <color rgb="FFFF0000"/>
        <rFont val="Times New Roman"/>
        <family val="1"/>
      </rPr>
      <t>ENTER</t>
    </r>
    <r>
      <rPr>
        <b/>
        <sz val="14"/>
        <color theme="1"/>
        <rFont val="Times New Roman"/>
        <family val="1"/>
      </rPr>
      <t xml:space="preserve"> Energy Savings/Year</t>
    </r>
  </si>
  <si>
    <t xml:space="preserve"> </t>
  </si>
  <si>
    <t>Shutdown Effectiveness</t>
  </si>
  <si>
    <t>Use Adjustable Speed Drive in Equipment X in Location Y</t>
  </si>
  <si>
    <t>Use High Efficient Motors in Equipment A in Location Z</t>
  </si>
  <si>
    <r>
      <rPr>
        <b/>
        <sz val="20"/>
        <color rgb="FF0070C0"/>
        <rFont val="Times New Roman"/>
        <family val="1"/>
      </rPr>
      <t xml:space="preserve">Others-  </t>
    </r>
    <r>
      <rPr>
        <sz val="16"/>
        <color theme="9" tint="-0.499984740745262"/>
        <rFont val="Times New Roman"/>
        <family val="1"/>
      </rPr>
      <t>ENERGY SAVINGS ACTION ITEMS  -  SUMMARY INFORMATION</t>
    </r>
  </si>
  <si>
    <t>Plants Total Energy Consumption (MMBtu/Year)</t>
  </si>
  <si>
    <t>System</t>
  </si>
  <si>
    <t>Other (HVAC, Lighting, …)</t>
  </si>
  <si>
    <t>Back To GAP ANALYSIS</t>
  </si>
  <si>
    <t>Click on Each System Type to Enter Your Energy Estimations</t>
  </si>
  <si>
    <r>
      <rPr>
        <b/>
        <sz val="20"/>
        <color rgb="FF0070C0"/>
        <rFont val="Times New Roman"/>
        <family val="1"/>
      </rPr>
      <t>ALL SYSTEMS High Level Energy Saving Potential</t>
    </r>
    <r>
      <rPr>
        <sz val="20"/>
        <color theme="9" tint="-0.499984740745262"/>
        <rFont val="Times New Roman"/>
        <family val="1"/>
      </rPr>
      <t xml:space="preserve"> - </t>
    </r>
    <r>
      <rPr>
        <sz val="20"/>
        <color rgb="FFFF0000"/>
        <rFont val="Times New Roman"/>
        <family val="1"/>
      </rPr>
      <t xml:space="preserve"> (FROM QUICKPEP)</t>
    </r>
  </si>
  <si>
    <r>
      <rPr>
        <b/>
        <sz val="18"/>
        <color rgb="FFFF0000"/>
        <rFont val="Times New Roman"/>
        <family val="1"/>
      </rPr>
      <t>From QuickPEP Result Sheet - ENTER</t>
    </r>
    <r>
      <rPr>
        <b/>
        <sz val="18"/>
        <color theme="1"/>
        <rFont val="Times New Roman"/>
        <family val="1"/>
      </rPr>
      <t xml:space="preserve"> Potential Energy Savings/Year</t>
    </r>
  </si>
  <si>
    <r>
      <t xml:space="preserve">% Energy Savings Potential - </t>
    </r>
    <r>
      <rPr>
        <b/>
        <sz val="14"/>
        <color rgb="FF0070C0"/>
        <rFont val="Times New Roman"/>
        <family val="1"/>
      </rPr>
      <t>ALL ENERGY SYSTEMS</t>
    </r>
  </si>
  <si>
    <t>Process Cooling and Refrigeration</t>
  </si>
  <si>
    <r>
      <rPr>
        <b/>
        <sz val="20"/>
        <color rgb="FF0070C0"/>
        <rFont val="Times New Roman"/>
        <family val="1"/>
      </rPr>
      <t>Process Cooling &amp; Refrigeration</t>
    </r>
    <r>
      <rPr>
        <sz val="16"/>
        <color theme="9" tint="-0.499984740745262"/>
        <rFont val="Times New Roman"/>
        <family val="1"/>
      </rPr>
      <t xml:space="preserve"> ENERGY SAVINGS ACTION ITEMS  -  SUMMARY INFORMATION</t>
    </r>
  </si>
  <si>
    <t>Test the Refrigerant Pressure</t>
  </si>
  <si>
    <t>Improve Cooling tower performance</t>
  </si>
  <si>
    <t>Use high efficient heat exchanger</t>
  </si>
  <si>
    <t>Retrofit cooling loop pump</t>
  </si>
  <si>
    <t>Shutdown when not in use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</si>
  <si>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</si>
  <si>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</si>
  <si>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</si>
  <si>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</si>
  <si>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</si>
  <si>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</si>
  <si>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</si>
  <si>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</si>
  <si>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</si>
  <si>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P1C0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</si>
  <si>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</si>
  <si>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</si>
  <si>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</si>
  <si>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</si>
  <si>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</si>
  <si>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</si>
  <si>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</si>
  <si>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</si>
  <si>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</si>
  <si>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</si>
  <si>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r>
      <t xml:space="preserve">% Source Energy Savings Potential - </t>
    </r>
    <r>
      <rPr>
        <b/>
        <sz val="12"/>
        <color rgb="FF0070C0"/>
        <rFont val="Times New Roman"/>
        <family val="1"/>
      </rPr>
      <t>Process Cooling &amp; Refrigeration</t>
    </r>
  </si>
  <si>
    <t xml:space="preserve">OSBUK </t>
  </si>
  <si>
    <t>BC Plant 1</t>
  </si>
  <si>
    <t xml:space="preserve">Aluminum Castings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</si>
</sst>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%"/>
    <numFmt numFmtId="165" formatCode="&quot;$&quot;#,##0"/>
    <numFmt numFmtId="166" formatCode="0.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6"/>
      <color rgb="FF0070C0"/>
      <name val="Times New Roman"/>
      <family val="1"/>
    </font>
    <font>
      <sz val="16"/>
      <color theme="9" tint="-0.499984740745262"/>
      <name val="Times New Roman"/>
      <family val="1"/>
    </font>
    <font>
      <sz val="16"/>
      <color theme="9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70C0"/>
      <name val="Times New Roman"/>
      <family val="1"/>
    </font>
    <font>
      <sz val="14"/>
      <color theme="1"/>
      <name val="Calibri"/>
      <family val="2"/>
    </font>
    <font>
      <b/>
      <sz val="16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20"/>
      <color rgb="FF0070C0"/>
      <name val="Times New Roman"/>
      <family val="1"/>
    </font>
    <font>
      <b/>
      <sz val="22"/>
      <color theme="1"/>
      <name val="Calibri"/>
      <family val="2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36"/>
      <color rgb="FF002060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18"/>
      <name val="Calibri"/>
      <family val="2"/>
    </font>
    <font>
      <b/>
      <sz val="22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9" tint="-0.499984740745262"/>
      <name val="Times New Roman"/>
      <family val="1"/>
    </font>
    <font>
      <sz val="20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20"/>
      <color theme="1"/>
      <name val="Times New Roman"/>
      <family val="1"/>
    </font>
    <font>
      <b/>
      <sz val="14"/>
      <color rgb="FF0070C0"/>
      <name val="Times New Roman"/>
      <family val="1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/>
    <xf numFmtId="164" fontId="0" fillId="8" borderId="1" xfId="0" applyNumberFormat="1" applyFill="1" applyBorder="1"/>
    <xf numFmtId="164" fontId="0" fillId="8" borderId="1" xfId="0" applyNumberFormat="1" applyFill="1" applyBorder="1" applyAlignment="1">
      <alignment horizontal="right" vertical="center"/>
    </xf>
    <xf numFmtId="164" fontId="0" fillId="8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1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0" fontId="0" fillId="0" borderId="1" xfId="0" applyBorder="1"/>
    <xf numFmtId="164" fontId="10" fillId="9" borderId="4" xfId="0" applyNumberFormat="1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10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6" fontId="8" fillId="0" borderId="2" xfId="0" applyNumberFormat="1" applyFont="1" applyBorder="1" applyAlignment="1">
      <alignment horizontal="center" vertical="center"/>
    </xf>
    <xf numFmtId="0" fontId="0" fillId="14" borderId="1" xfId="0" applyFill="1" applyBorder="1"/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20" fillId="3" borderId="18" xfId="2" applyFont="1" applyFill="1" applyBorder="1" applyAlignment="1" applyProtection="1">
      <alignment horizontal="left" vertical="center"/>
    </xf>
    <xf numFmtId="0" fontId="20" fillId="11" borderId="18" xfId="2" applyFont="1" applyFill="1" applyBorder="1" applyAlignment="1" applyProtection="1">
      <alignment horizontal="left" vertical="center"/>
    </xf>
    <xf numFmtId="0" fontId="20" fillId="12" borderId="18" xfId="2" applyFont="1" applyFill="1" applyBorder="1" applyAlignment="1" applyProtection="1">
      <alignment horizontal="left" vertical="center"/>
    </xf>
    <xf numFmtId="0" fontId="20" fillId="13" borderId="18" xfId="2" applyFont="1" applyFill="1" applyBorder="1" applyAlignment="1" applyProtection="1">
      <alignment horizontal="left" vertical="center"/>
    </xf>
    <xf numFmtId="0" fontId="10" fillId="9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166" fontId="12" fillId="0" borderId="12" xfId="0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24" fillId="10" borderId="18" xfId="2" applyFont="1" applyFill="1" applyBorder="1" applyAlignment="1" applyProtection="1">
      <alignment horizontal="left" vertical="center"/>
    </xf>
    <xf numFmtId="0" fontId="11" fillId="10" borderId="18" xfId="2" applyFill="1" applyBorder="1" applyAlignment="1" applyProtection="1">
      <alignment horizontal="left" vertical="center"/>
    </xf>
    <xf numFmtId="0" fontId="20" fillId="15" borderId="20" xfId="2" applyFont="1" applyFill="1" applyBorder="1" applyAlignment="1" applyProtection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5" fillId="0" borderId="19" xfId="0" applyNumberFormat="1" applyFont="1" applyFill="1" applyBorder="1" applyAlignment="1">
      <alignment horizontal="center" vertical="center"/>
    </xf>
    <xf numFmtId="164" fontId="25" fillId="0" borderId="21" xfId="0" applyNumberFormat="1" applyFont="1" applyFill="1" applyBorder="1" applyAlignment="1">
      <alignment horizontal="center" vertical="center"/>
    </xf>
    <xf numFmtId="0" fontId="24" fillId="3" borderId="18" xfId="2" applyFont="1" applyFill="1" applyBorder="1" applyAlignment="1" applyProtection="1">
      <alignment horizontal="left" vertical="center"/>
    </xf>
    <xf numFmtId="0" fontId="24" fillId="11" borderId="18" xfId="2" applyFont="1" applyFill="1" applyBorder="1" applyAlignment="1" applyProtection="1">
      <alignment horizontal="left" vertical="center"/>
    </xf>
    <xf numFmtId="0" fontId="24" fillId="12" borderId="18" xfId="2" applyFont="1" applyFill="1" applyBorder="1" applyAlignment="1" applyProtection="1">
      <alignment horizontal="left" vertical="center"/>
    </xf>
    <xf numFmtId="0" fontId="24" fillId="13" borderId="18" xfId="2" applyFont="1" applyFill="1" applyBorder="1" applyAlignment="1" applyProtection="1">
      <alignment horizontal="left" vertical="center"/>
    </xf>
    <xf numFmtId="0" fontId="24" fillId="15" borderId="20" xfId="2" applyFont="1" applyFill="1" applyBorder="1" applyAlignment="1" applyProtection="1">
      <alignment horizontal="left" vertical="center"/>
    </xf>
    <xf numFmtId="0" fontId="28" fillId="6" borderId="19" xfId="0" applyFont="1" applyFill="1" applyBorder="1" applyAlignment="1">
      <alignment horizontal="center" vertical="center"/>
    </xf>
    <xf numFmtId="0" fontId="30" fillId="0" borderId="0" xfId="0" applyFont="1"/>
    <xf numFmtId="3" fontId="8" fillId="0" borderId="10" xfId="0" applyNumberFormat="1" applyFont="1" applyBorder="1" applyAlignment="1">
      <alignment horizontal="center" vertical="center"/>
    </xf>
    <xf numFmtId="0" fontId="26" fillId="6" borderId="22" xfId="0" applyFont="1" applyFill="1" applyBorder="1" applyAlignment="1">
      <alignment horizontal="left" vertical="center"/>
    </xf>
    <xf numFmtId="0" fontId="26" fillId="6" borderId="23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0" fontId="37" fillId="12" borderId="3" xfId="2" applyFont="1" applyFill="1" applyBorder="1" applyAlignment="1" applyProtection="1">
      <alignment horizontal="right" vertical="center"/>
    </xf>
    <xf numFmtId="164" fontId="25" fillId="0" borderId="19" xfId="0" applyNumberFormat="1" applyFont="1" applyBorder="1" applyAlignment="1" applyProtection="1">
      <alignment horizontal="center" vertical="center"/>
    </xf>
    <xf numFmtId="0" fontId="38" fillId="6" borderId="18" xfId="0" applyFont="1" applyFill="1" applyBorder="1" applyAlignment="1">
      <alignment horizontal="center" vertical="center"/>
    </xf>
    <xf numFmtId="0" fontId="42" fillId="9" borderId="4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24" fillId="18" borderId="18" xfId="2" applyFont="1" applyFill="1" applyBorder="1" applyAlignment="1" applyProtection="1">
      <alignment horizontal="left" vertical="center"/>
    </xf>
    <xf numFmtId="0" fontId="6" fillId="0" borderId="0" xfId="0" applyFont="1"/>
    <xf numFmtId="0" fontId="27" fillId="9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6" fillId="0" borderId="0" xfId="0" applyFont="1"/>
    <xf numFmtId="3" fontId="46" fillId="0" borderId="1" xfId="0" applyNumberFormat="1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27" fillId="7" borderId="14" xfId="0" applyFont="1" applyFill="1" applyBorder="1" applyAlignment="1">
      <alignment horizontal="left" vertical="center" wrapText="1"/>
    </xf>
    <xf numFmtId="0" fontId="27" fillId="7" borderId="15" xfId="0" applyFont="1" applyFill="1" applyBorder="1" applyAlignment="1">
      <alignment horizontal="left" vertical="center" wrapText="1"/>
    </xf>
    <xf numFmtId="0" fontId="39" fillId="6" borderId="16" xfId="0" applyFont="1" applyFill="1" applyBorder="1" applyAlignment="1">
      <alignment horizontal="left" vertical="center" wrapText="1"/>
    </xf>
    <xf numFmtId="0" fontId="39" fillId="6" borderId="17" xfId="0" applyFont="1" applyFill="1" applyBorder="1" applyAlignment="1">
      <alignment vertical="center" wrapText="1"/>
    </xf>
    <xf numFmtId="0" fontId="40" fillId="6" borderId="5" xfId="0" applyFont="1" applyFill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0" fontId="40" fillId="6" borderId="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42" fillId="9" borderId="11" xfId="0" applyFont="1" applyFill="1" applyBorder="1" applyAlignment="1">
      <alignment horizontal="center" vertical="center"/>
    </xf>
    <xf numFmtId="0" fontId="42" fillId="9" borderId="6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6" xfId="0" applyFont="1" applyFill="1" applyBorder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0" fillId="9" borderId="24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9" fillId="17" borderId="26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center" wrapText="1"/>
    </xf>
    <xf numFmtId="0" fontId="9" fillId="9" borderId="4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3">
    <cellStyle name="Hyperlink" xfId="2" builtinId="8"/>
    <cellStyle name="Normal" xfId="0" builtinId="0"/>
    <cellStyle name="Normal 2" xfId="1"/>
  </cellStyles>
  <dxfs count="13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FF99FF"/>
      <color rgb="FFFF66FF"/>
      <color rgb="FFFF66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84794100077176"/>
          <c:y val="0.12713512647728442"/>
          <c:w val="0.79431322924498449"/>
          <c:h val="0.73023979137190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'GAP Analysis Chart'!$C$79</c:f>
              <c:strCache>
                <c:ptCount val="1"/>
                <c:pt idx="0">
                  <c:v>Base Values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Chart'!$C$80:$C$88</c:f>
              <c:numCache>
                <c:formatCode>0.0%</c:formatCode>
                <c:ptCount val="9"/>
                <c:pt idx="1">
                  <c:v>0.96943133333333331</c:v>
                </c:pt>
                <c:pt idx="2">
                  <c:v>0.91943133333333327</c:v>
                </c:pt>
                <c:pt idx="3">
                  <c:v>0.87443133333333323</c:v>
                </c:pt>
                <c:pt idx="4">
                  <c:v>0.83320386666666657</c:v>
                </c:pt>
                <c:pt idx="5">
                  <c:v>0.81320386666666655</c:v>
                </c:pt>
                <c:pt idx="6">
                  <c:v>0.80765453333333326</c:v>
                </c:pt>
                <c:pt idx="7">
                  <c:v>0.74445066666666659</c:v>
                </c:pt>
              </c:numCache>
            </c:numRef>
          </c:val>
        </c:ser>
        <c:ser>
          <c:idx val="1"/>
          <c:order val="1"/>
          <c:tx>
            <c:strRef>
              <c:f>'GAP Analysis Chart'!$D$79</c:f>
              <c:strCache>
                <c:ptCount val="1"/>
                <c:pt idx="0">
                  <c:v>Element Values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FF00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Chart'!$D$80:$D$88</c:f>
              <c:numCache>
                <c:formatCode>0.0%</c:formatCode>
                <c:ptCount val="9"/>
                <c:pt idx="0">
                  <c:v>1</c:v>
                </c:pt>
                <c:pt idx="1">
                  <c:v>3.0568666666666668E-2</c:v>
                </c:pt>
                <c:pt idx="2">
                  <c:v>0.05</c:v>
                </c:pt>
                <c:pt idx="3">
                  <c:v>4.4999999999999998E-2</c:v>
                </c:pt>
                <c:pt idx="4">
                  <c:v>4.1227466666666664E-2</c:v>
                </c:pt>
                <c:pt idx="5">
                  <c:v>0.02</c:v>
                </c:pt>
                <c:pt idx="6">
                  <c:v>5.5493333333333332E-3</c:v>
                </c:pt>
                <c:pt idx="7">
                  <c:v>6.3203866666666692E-2</c:v>
                </c:pt>
                <c:pt idx="8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'GAP Analysis Chart'!$E$79</c:f>
              <c:strCache>
                <c:ptCount val="1"/>
                <c:pt idx="0">
                  <c:v>Label Spaces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Chart'!$E$80:$E$88</c:f>
              <c:numCache>
                <c:formatCode>General</c:formatCode>
                <c:ptCount val="9"/>
                <c:pt idx="2" formatCode="0.0%">
                  <c:v>0.01</c:v>
                </c:pt>
                <c:pt idx="3" formatCode="0.0%">
                  <c:v>0.01</c:v>
                </c:pt>
                <c:pt idx="4" formatCode="0.0%">
                  <c:v>0.01</c:v>
                </c:pt>
                <c:pt idx="5" formatCode="0.0%">
                  <c:v>0.01</c:v>
                </c:pt>
                <c:pt idx="6" formatCode="0.0%">
                  <c:v>0.01</c:v>
                </c:pt>
                <c:pt idx="7" formatCode="0.0%">
                  <c:v>0.01</c:v>
                </c:pt>
                <c:pt idx="8" formatCode="0.0%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Chart'!$B$80:$B$88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2901888"/>
        <c:axId val="192903424"/>
      </c:barChart>
      <c:catAx>
        <c:axId val="192901888"/>
        <c:scaling>
          <c:orientation val="minMax"/>
        </c:scaling>
        <c:delete val="1"/>
        <c:axPos val="b"/>
        <c:majorTickMark val="out"/>
        <c:minorTickMark val="none"/>
        <c:tickLblPos val="none"/>
        <c:crossAx val="192903424"/>
        <c:crosses val="autoZero"/>
        <c:auto val="1"/>
        <c:lblAlgn val="ctr"/>
        <c:lblOffset val="50"/>
        <c:noMultiLvlLbl val="0"/>
      </c:catAx>
      <c:valAx>
        <c:axId val="192903424"/>
        <c:scaling>
          <c:orientation val="minMax"/>
          <c:max val="1"/>
          <c:min val="0.65000000000000469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0%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9290188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5400">
      <a:solidFill>
        <a:schemeClr val="tx1"/>
      </a:solidFill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84794100077182"/>
          <c:y val="0.12713512647728442"/>
          <c:w val="0.79431322924498449"/>
          <c:h val="0.73023979137190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'GAP Analysis Chart'!$C$93</c:f>
              <c:strCache>
                <c:ptCount val="1"/>
                <c:pt idx="0">
                  <c:v>Base Values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Chart'!$C$94:$C$102</c:f>
              <c:numCache>
                <c:formatCode>0.0%</c:formatCode>
                <c:ptCount val="9"/>
                <c:pt idx="1">
                  <c:v>0.94529166666666664</c:v>
                </c:pt>
                <c:pt idx="2">
                  <c:v>0.87700203333333326</c:v>
                </c:pt>
                <c:pt idx="3">
                  <c:v>0.85683575775543896</c:v>
                </c:pt>
                <c:pt idx="4">
                  <c:v>0.81700242442210569</c:v>
                </c:pt>
                <c:pt idx="5">
                  <c:v>0.81177069108877231</c:v>
                </c:pt>
                <c:pt idx="6">
                  <c:v>0.79348237108877229</c:v>
                </c:pt>
                <c:pt idx="7">
                  <c:v>0.76679409508877228</c:v>
                </c:pt>
              </c:numCache>
            </c:numRef>
          </c:val>
        </c:ser>
        <c:ser>
          <c:idx val="1"/>
          <c:order val="1"/>
          <c:tx>
            <c:strRef>
              <c:f>'GAP Analysis Chart'!$D$93</c:f>
              <c:strCache>
                <c:ptCount val="1"/>
                <c:pt idx="0">
                  <c:v>Element Values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FF00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Chart'!$D$94:$D$102</c:f>
              <c:numCache>
                <c:formatCode>0.0%</c:formatCode>
                <c:ptCount val="9"/>
                <c:pt idx="0">
                  <c:v>1</c:v>
                </c:pt>
                <c:pt idx="1">
                  <c:v>5.4708333333333331E-2</c:v>
                </c:pt>
                <c:pt idx="2">
                  <c:v>6.8289633333333336E-2</c:v>
                </c:pt>
                <c:pt idx="3">
                  <c:v>2.016627557789433E-2</c:v>
                </c:pt>
                <c:pt idx="4">
                  <c:v>3.9833333333333332E-2</c:v>
                </c:pt>
                <c:pt idx="5">
                  <c:v>5.2317333333333337E-3</c:v>
                </c:pt>
                <c:pt idx="6">
                  <c:v>1.828832E-2</c:v>
                </c:pt>
                <c:pt idx="7">
                  <c:v>2.6688275999999997E-2</c:v>
                </c:pt>
                <c:pt idx="8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'GAP Analysis Chart'!$E$93</c:f>
              <c:strCache>
                <c:ptCount val="1"/>
                <c:pt idx="0">
                  <c:v>Label Spaces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'GAP Analysis Chart'!$E$94:$E$102</c:f>
              <c:numCache>
                <c:formatCode>General</c:formatCode>
                <c:ptCount val="9"/>
                <c:pt idx="2" formatCode="0.0%">
                  <c:v>0.01</c:v>
                </c:pt>
                <c:pt idx="3" formatCode="0.0%">
                  <c:v>0.01</c:v>
                </c:pt>
                <c:pt idx="4" formatCode="0.0%">
                  <c:v>0.01</c:v>
                </c:pt>
                <c:pt idx="5" formatCode="0.0%">
                  <c:v>0.01</c:v>
                </c:pt>
                <c:pt idx="6" formatCode="0.0%">
                  <c:v>0.01</c:v>
                </c:pt>
                <c:pt idx="7" formatCode="0.0%">
                  <c:v>0.01</c:v>
                </c:pt>
                <c:pt idx="8" formatCode="0.0%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'Data Input'!#REF!</c:f>
              <c:strCache>
                <c:ptCount val="1"/>
                <c:pt idx="0">
                  <c:v>#REF!</c:v>
                </c:pt>
              </c:strCache>
            </c:strRef>
          </c:tx>
          <c:spPr>
            <a:noFill/>
          </c:spPr>
          <c:invertIfNegative val="0"/>
          <c:cat>
            <c:strRef>
              <c:f>'GAP Analysis Chart'!$B$94:$B$102</c:f>
              <c:strCache>
                <c:ptCount val="9"/>
                <c:pt idx="0">
                  <c:v>Baseline</c:v>
                </c:pt>
                <c:pt idx="1">
                  <c:v>Process Heating</c:v>
                </c:pt>
                <c:pt idx="2">
                  <c:v>Steam</c:v>
                </c:pt>
                <c:pt idx="3">
                  <c:v>Compressed Air</c:v>
                </c:pt>
                <c:pt idx="4">
                  <c:v>Fans</c:v>
                </c:pt>
                <c:pt idx="5">
                  <c:v>Pumps</c:v>
                </c:pt>
                <c:pt idx="6">
                  <c:v>Process Cooling and Refrigeration</c:v>
                </c:pt>
                <c:pt idx="7">
                  <c:v>Other</c:v>
                </c:pt>
                <c:pt idx="8">
                  <c:v>10 Year Goal</c:v>
                </c:pt>
              </c:strCache>
            </c:strRef>
          </c:cat>
          <c:val>
            <c:numRef>
              <c:f>'Data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3851392"/>
        <c:axId val="193852928"/>
      </c:barChart>
      <c:catAx>
        <c:axId val="193851392"/>
        <c:scaling>
          <c:orientation val="minMax"/>
        </c:scaling>
        <c:delete val="1"/>
        <c:axPos val="b"/>
        <c:majorTickMark val="out"/>
        <c:minorTickMark val="none"/>
        <c:tickLblPos val="none"/>
        <c:crossAx val="193852928"/>
        <c:crosses val="autoZero"/>
        <c:auto val="1"/>
        <c:lblAlgn val="ctr"/>
        <c:lblOffset val="50"/>
        <c:noMultiLvlLbl val="0"/>
      </c:catAx>
      <c:valAx>
        <c:axId val="193852928"/>
        <c:scaling>
          <c:orientation val="minMax"/>
          <c:max val="1"/>
          <c:min val="0.65000000000000491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0%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9385139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25400">
      <a:solidFill>
        <a:schemeClr val="tx1"/>
      </a:solidFill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Others (HVAC - Lighting - ...)'!A1"/><Relationship Id="rId3" Type="http://schemas.openxmlformats.org/officeDocument/2006/relationships/hyperlink" Target="#'Process Heating'!A1"/><Relationship Id="rId7" Type="http://schemas.openxmlformats.org/officeDocument/2006/relationships/hyperlink" Target="#Pumps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Fans!A1"/><Relationship Id="rId5" Type="http://schemas.openxmlformats.org/officeDocument/2006/relationships/hyperlink" Target="#'Compressed Air'!A1"/><Relationship Id="rId10" Type="http://schemas.openxmlformats.org/officeDocument/2006/relationships/hyperlink" Target="#'Process Cooling &amp; Refrigeration'!A1"/><Relationship Id="rId4" Type="http://schemas.openxmlformats.org/officeDocument/2006/relationships/hyperlink" Target="#Steam!A1"/><Relationship Id="rId9" Type="http://schemas.openxmlformats.org/officeDocument/2006/relationships/hyperlink" Target="#'QuickPEP 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ta Inpu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GAP Analysis Chart'!A1"/><Relationship Id="rId1" Type="http://schemas.openxmlformats.org/officeDocument/2006/relationships/hyperlink" Target="#'Data Inpu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45805</xdr:colOff>
      <xdr:row>6</xdr:row>
      <xdr:rowOff>86516</xdr:rowOff>
    </xdr:from>
    <xdr:to>
      <xdr:col>3</xdr:col>
      <xdr:colOff>7560</xdr:colOff>
      <xdr:row>17</xdr:row>
      <xdr:rowOff>290410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</xdr:row>
      <xdr:rowOff>121701</xdr:rowOff>
    </xdr:from>
    <xdr:to>
      <xdr:col>6</xdr:col>
      <xdr:colOff>0</xdr:colOff>
      <xdr:row>17</xdr:row>
      <xdr:rowOff>272143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10759</xdr:colOff>
      <xdr:row>21</xdr:row>
      <xdr:rowOff>540</xdr:rowOff>
    </xdr:from>
    <xdr:to>
      <xdr:col>4</xdr:col>
      <xdr:colOff>4627965</xdr:colOff>
      <xdr:row>21</xdr:row>
      <xdr:rowOff>654265</xdr:rowOff>
    </xdr:to>
    <xdr:sp macro="" textlink="">
      <xdr:nvSpPr>
        <xdr:cNvPr id="8" name="Left Arrow 7">
          <a:hlinkClick xmlns:r="http://schemas.openxmlformats.org/officeDocument/2006/relationships" r:id="rId3"/>
        </xdr:cNvPr>
        <xdr:cNvSpPr/>
      </xdr:nvSpPr>
      <xdr:spPr>
        <a:xfrm flipH="1">
          <a:off x="7889064" y="6856387"/>
          <a:ext cx="4617206" cy="65372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800" b="1"/>
            <a:t>Process Heating Energy Actions Items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4617206</xdr:colOff>
      <xdr:row>23</xdr:row>
      <xdr:rowOff>7962</xdr:rowOff>
    </xdr:to>
    <xdr:sp macro="" textlink="">
      <xdr:nvSpPr>
        <xdr:cNvPr id="9" name="Left Arrow 8">
          <a:hlinkClick xmlns:r="http://schemas.openxmlformats.org/officeDocument/2006/relationships" r:id="rId4"/>
        </xdr:cNvPr>
        <xdr:cNvSpPr/>
      </xdr:nvSpPr>
      <xdr:spPr>
        <a:xfrm flipH="1">
          <a:off x="7878305" y="7512373"/>
          <a:ext cx="4617206" cy="65372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Steam Energy Actions Items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4617206</xdr:colOff>
      <xdr:row>24</xdr:row>
      <xdr:rowOff>51014</xdr:rowOff>
    </xdr:to>
    <xdr:sp macro="" textlink="">
      <xdr:nvSpPr>
        <xdr:cNvPr id="10" name="Left Arrow 9">
          <a:hlinkClick xmlns:r="http://schemas.openxmlformats.org/officeDocument/2006/relationships" r:id="rId5"/>
        </xdr:cNvPr>
        <xdr:cNvSpPr/>
      </xdr:nvSpPr>
      <xdr:spPr>
        <a:xfrm flipH="1">
          <a:off x="7878305" y="8158136"/>
          <a:ext cx="4617206" cy="65372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Compressed Air Energy Actions Items</a:t>
          </a:r>
        </a:p>
      </xdr:txBody>
    </xdr:sp>
    <xdr:clientData/>
  </xdr:twoCellAnchor>
  <xdr:twoCellAnchor>
    <xdr:from>
      <xdr:col>4</xdr:col>
      <xdr:colOff>0</xdr:colOff>
      <xdr:row>24</xdr:row>
      <xdr:rowOff>32289</xdr:rowOff>
    </xdr:from>
    <xdr:to>
      <xdr:col>4</xdr:col>
      <xdr:colOff>4617206</xdr:colOff>
      <xdr:row>24</xdr:row>
      <xdr:rowOff>686014</xdr:rowOff>
    </xdr:to>
    <xdr:sp macro="" textlink="">
      <xdr:nvSpPr>
        <xdr:cNvPr id="11" name="Left Arrow 10">
          <a:hlinkClick xmlns:r="http://schemas.openxmlformats.org/officeDocument/2006/relationships" r:id="rId6"/>
        </xdr:cNvPr>
        <xdr:cNvSpPr/>
      </xdr:nvSpPr>
      <xdr:spPr>
        <a:xfrm flipH="1">
          <a:off x="7878305" y="8793136"/>
          <a:ext cx="4617206" cy="65372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Fans Energy Actions Items</a:t>
          </a:r>
        </a:p>
      </xdr:txBody>
    </xdr:sp>
    <xdr:clientData/>
  </xdr:twoCellAnchor>
  <xdr:twoCellAnchor>
    <xdr:from>
      <xdr:col>4</xdr:col>
      <xdr:colOff>0</xdr:colOff>
      <xdr:row>24</xdr:row>
      <xdr:rowOff>695889</xdr:rowOff>
    </xdr:from>
    <xdr:to>
      <xdr:col>4</xdr:col>
      <xdr:colOff>4617206</xdr:colOff>
      <xdr:row>26</xdr:row>
      <xdr:rowOff>26095</xdr:rowOff>
    </xdr:to>
    <xdr:sp macro="" textlink="">
      <xdr:nvSpPr>
        <xdr:cNvPr id="12" name="Left Arrow 11">
          <a:hlinkClick xmlns:r="http://schemas.openxmlformats.org/officeDocument/2006/relationships" r:id="rId7"/>
        </xdr:cNvPr>
        <xdr:cNvSpPr/>
      </xdr:nvSpPr>
      <xdr:spPr>
        <a:xfrm flipH="1">
          <a:off x="10603630" y="10386163"/>
          <a:ext cx="4617206" cy="695891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Pumps Energy Actions Items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4617206</xdr:colOff>
      <xdr:row>27</xdr:row>
      <xdr:rowOff>653725</xdr:rowOff>
    </xdr:to>
    <xdr:sp macro="" textlink="">
      <xdr:nvSpPr>
        <xdr:cNvPr id="13" name="Left Arrow 12">
          <a:hlinkClick xmlns:r="http://schemas.openxmlformats.org/officeDocument/2006/relationships" r:id="rId8"/>
        </xdr:cNvPr>
        <xdr:cNvSpPr/>
      </xdr:nvSpPr>
      <xdr:spPr>
        <a:xfrm flipH="1">
          <a:off x="7878305" y="10063136"/>
          <a:ext cx="4617206" cy="65372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Other Energy Actions Items (HVAC - Lighting,...)</a:t>
          </a:r>
        </a:p>
      </xdr:txBody>
    </xdr:sp>
    <xdr:clientData/>
  </xdr:twoCellAnchor>
  <xdr:twoCellAnchor>
    <xdr:from>
      <xdr:col>1</xdr:col>
      <xdr:colOff>35941</xdr:colOff>
      <xdr:row>17</xdr:row>
      <xdr:rowOff>215660</xdr:rowOff>
    </xdr:from>
    <xdr:to>
      <xdr:col>2</xdr:col>
      <xdr:colOff>3091129</xdr:colOff>
      <xdr:row>20</xdr:row>
      <xdr:rowOff>107830</xdr:rowOff>
    </xdr:to>
    <xdr:sp macro="" textlink="">
      <xdr:nvSpPr>
        <xdr:cNvPr id="15" name="Left Arrow 14">
          <a:hlinkClick xmlns:r="http://schemas.openxmlformats.org/officeDocument/2006/relationships" r:id="rId9"/>
        </xdr:cNvPr>
        <xdr:cNvSpPr/>
      </xdr:nvSpPr>
      <xdr:spPr>
        <a:xfrm flipH="1">
          <a:off x="161743" y="5930660"/>
          <a:ext cx="7296509" cy="898585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2800" b="1">
              <a:solidFill>
                <a:schemeClr val="dk1"/>
              </a:solidFill>
              <a:latin typeface="+mn-lt"/>
              <a:ea typeface="+mn-ea"/>
              <a:cs typeface="+mn-cs"/>
            </a:rPr>
            <a:t>CLICK Here to Enter e-PEP Results:</a:t>
          </a:r>
        </a:p>
      </xdr:txBody>
    </xdr:sp>
    <xdr:clientData/>
  </xdr:twoCellAnchor>
  <xdr:twoCellAnchor>
    <xdr:from>
      <xdr:col>4</xdr:col>
      <xdr:colOff>305519</xdr:colOff>
      <xdr:row>18</xdr:row>
      <xdr:rowOff>539152</xdr:rowOff>
    </xdr:from>
    <xdr:to>
      <xdr:col>4</xdr:col>
      <xdr:colOff>826698</xdr:colOff>
      <xdr:row>21</xdr:row>
      <xdr:rowOff>35945</xdr:rowOff>
    </xdr:to>
    <xdr:sp macro="" textlink="">
      <xdr:nvSpPr>
        <xdr:cNvPr id="16" name="Down Arrow 15"/>
        <xdr:cNvSpPr/>
      </xdr:nvSpPr>
      <xdr:spPr>
        <a:xfrm>
          <a:off x="10423585" y="6559671"/>
          <a:ext cx="521179" cy="1150189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34793</xdr:colOff>
      <xdr:row>26</xdr:row>
      <xdr:rowOff>34794</xdr:rowOff>
    </xdr:from>
    <xdr:to>
      <xdr:col>4</xdr:col>
      <xdr:colOff>4601575</xdr:colOff>
      <xdr:row>26</xdr:row>
      <xdr:rowOff>733633</xdr:rowOff>
    </xdr:to>
    <xdr:sp macro="" textlink="">
      <xdr:nvSpPr>
        <xdr:cNvPr id="14" name="Left Arrow 13">
          <a:hlinkClick xmlns:r="http://schemas.openxmlformats.org/officeDocument/2006/relationships" r:id="rId10"/>
        </xdr:cNvPr>
        <xdr:cNvSpPr/>
      </xdr:nvSpPr>
      <xdr:spPr>
        <a:xfrm flipH="1">
          <a:off x="10638423" y="11090753"/>
          <a:ext cx="4566782" cy="698839"/>
        </a:xfrm>
        <a:prstGeom prst="leftArrow">
          <a:avLst>
            <a:gd name="adj1" fmla="val 50000"/>
            <a:gd name="adj2" fmla="val 4895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l"/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Process Cooling &amp; Refrigeration Energy Actions Items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2" name="Left Arrow 1"/>
        <xdr:cNvSpPr/>
      </xdr:nvSpPr>
      <xdr:spPr>
        <a:xfrm>
          <a:off x="31503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31503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31503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31503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27439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3" name="Left Arrow 2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0.03844</cdr:x>
      <cdr:y>0.07112</cdr:y>
    </cdr:from>
    <cdr:to>
      <cdr:x>0.08565</cdr:x>
      <cdr:y>0.83243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857378" y="2638392"/>
          <a:ext cx="4791154" cy="40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% OF</a:t>
          </a:r>
          <a:r>
            <a:rPr lang="en-US" sz="1400" b="1" baseline="0"/>
            <a:t> BASELINE ENERGY INTENSITY*</a:t>
          </a:r>
          <a:endParaRPr lang="en-US" sz="1400" b="1"/>
        </a:p>
      </cdr:txBody>
    </cdr:sp>
  </cdr:relSizeAnchor>
  <cdr:relSizeAnchor xmlns:cdr="http://schemas.openxmlformats.org/drawingml/2006/chartDrawing">
    <cdr:from>
      <cdr:x>0.17788</cdr:x>
      <cdr:y>0.85514</cdr:y>
    </cdr:from>
    <cdr:to>
      <cdr:x>0.29757</cdr:x>
      <cdr:y>0.93232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43060" y="5381687"/>
          <a:ext cx="1038258" cy="485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/>
            <a:t>Baseline</a:t>
          </a:r>
        </a:p>
      </cdr:txBody>
    </cdr:sp>
  </cdr:relSizeAnchor>
  <cdr:relSizeAnchor xmlns:cdr="http://schemas.openxmlformats.org/drawingml/2006/chartDrawing">
    <cdr:from>
      <cdr:x>0.24902</cdr:x>
      <cdr:y>0.85725</cdr:y>
    </cdr:from>
    <cdr:to>
      <cdr:x>0.36694</cdr:x>
      <cdr:y>0.9527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481844" y="3254486"/>
          <a:ext cx="1175229" cy="362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Process</a:t>
          </a:r>
        </a:p>
        <a:p xmlns:a="http://schemas.openxmlformats.org/drawingml/2006/main">
          <a:pPr algn="ctr"/>
          <a:r>
            <a:rPr lang="en-US" sz="1200"/>
            <a:t>Heating</a:t>
          </a:r>
        </a:p>
      </cdr:txBody>
    </cdr:sp>
  </cdr:relSizeAnchor>
  <cdr:relSizeAnchor xmlns:cdr="http://schemas.openxmlformats.org/drawingml/2006/chartDrawing">
    <cdr:from>
      <cdr:x>0.33319</cdr:x>
      <cdr:y>0.85362</cdr:y>
    </cdr:from>
    <cdr:to>
      <cdr:x>0.45287</cdr:x>
      <cdr:y>0.93081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20689" y="3131705"/>
          <a:ext cx="1192769" cy="283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Steam</a:t>
          </a:r>
        </a:p>
      </cdr:txBody>
    </cdr:sp>
  </cdr:relSizeAnchor>
  <cdr:relSizeAnchor xmlns:cdr="http://schemas.openxmlformats.org/drawingml/2006/chartDrawing">
    <cdr:from>
      <cdr:x>0.41268</cdr:x>
      <cdr:y>0.85158</cdr:y>
    </cdr:from>
    <cdr:to>
      <cdr:x>0.55478</cdr:x>
      <cdr:y>0.92877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12920" y="3124235"/>
          <a:ext cx="1416214" cy="283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/>
            <a:t>Compressed Air</a:t>
          </a:r>
        </a:p>
      </cdr:txBody>
    </cdr:sp>
  </cdr:relSizeAnchor>
  <cdr:relSizeAnchor xmlns:cdr="http://schemas.openxmlformats.org/drawingml/2006/chartDrawing">
    <cdr:from>
      <cdr:x>0.51886</cdr:x>
      <cdr:y>0.85211</cdr:y>
    </cdr:from>
    <cdr:to>
      <cdr:x>0.63856</cdr:x>
      <cdr:y>0.9293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171174" y="3126165"/>
          <a:ext cx="1192869" cy="28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Fans</a:t>
          </a:r>
        </a:p>
      </cdr:txBody>
    </cdr:sp>
  </cdr:relSizeAnchor>
  <cdr:relSizeAnchor xmlns:cdr="http://schemas.openxmlformats.org/drawingml/2006/chartDrawing">
    <cdr:from>
      <cdr:x>0.60372</cdr:x>
      <cdr:y>0.85514</cdr:y>
    </cdr:from>
    <cdr:to>
      <cdr:x>0.7234</cdr:x>
      <cdr:y>0.93233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016869" y="3137281"/>
          <a:ext cx="1192769" cy="28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Pumps</a:t>
          </a:r>
        </a:p>
      </cdr:txBody>
    </cdr:sp>
  </cdr:relSizeAnchor>
  <cdr:relSizeAnchor xmlns:cdr="http://schemas.openxmlformats.org/drawingml/2006/chartDrawing">
    <cdr:from>
      <cdr:x>0.78917</cdr:x>
      <cdr:y>0.85362</cdr:y>
    </cdr:from>
    <cdr:to>
      <cdr:x>0.90885</cdr:x>
      <cdr:y>0.93081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7865169" y="3131705"/>
          <a:ext cx="1192769" cy="283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Other</a:t>
          </a:r>
        </a:p>
      </cdr:txBody>
    </cdr:sp>
  </cdr:relSizeAnchor>
  <cdr:relSizeAnchor xmlns:cdr="http://schemas.openxmlformats.org/drawingml/2006/chartDrawing">
    <cdr:from>
      <cdr:x>0.19875</cdr:x>
      <cdr:y>0.02573</cdr:y>
    </cdr:from>
    <cdr:to>
      <cdr:x>0.94541</cdr:x>
      <cdr:y>0.09081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724067" y="161927"/>
          <a:ext cx="6476957" cy="40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800" b="1"/>
            <a:t>GAP ANALYSIS</a:t>
          </a:r>
          <a:r>
            <a:rPr lang="en-US" sz="1800" b="1" baseline="0"/>
            <a:t> USING e-PEP</a:t>
          </a:r>
          <a:r>
            <a:rPr lang="en-US" sz="1800" b="1" baseline="0">
              <a:solidFill>
                <a:srgbClr val="0070C0"/>
              </a:solidFill>
            </a:rPr>
            <a:t> RESULTS</a:t>
          </a:r>
          <a:endParaRPr lang="en-US" sz="1800" b="1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0.9211</cdr:x>
      <cdr:y>0.25076</cdr:y>
    </cdr:from>
    <cdr:to>
      <cdr:x>0.9771</cdr:x>
      <cdr:y>0.60216</cdr:y>
    </cdr:to>
    <cdr:sp macro="" textlink="">
      <cdr:nvSpPr>
        <cdr:cNvPr id="12" name="TextBox 1"/>
        <cdr:cNvSpPr txBox="1"/>
      </cdr:nvSpPr>
      <cdr:spPr>
        <a:xfrm xmlns:a="http://schemas.openxmlformats.org/drawingml/2006/main" rot="5400000">
          <a:off x="5575293" y="1163704"/>
          <a:ext cx="1107896" cy="36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10 Year Goal</a:t>
          </a:r>
        </a:p>
      </cdr:txBody>
    </cdr:sp>
  </cdr:relSizeAnchor>
  <cdr:relSizeAnchor xmlns:cdr="http://schemas.openxmlformats.org/drawingml/2006/chartDrawing">
    <cdr:from>
      <cdr:x>0.92995</cdr:x>
      <cdr:y>0.12726</cdr:y>
    </cdr:from>
    <cdr:to>
      <cdr:x>0.93013</cdr:x>
      <cdr:y>0.65094</cdr:y>
    </cdr:to>
    <cdr:sp macro="" textlink="">
      <cdr:nvSpPr>
        <cdr:cNvPr id="18" name="Straight Arrow Connector 17"/>
        <cdr:cNvSpPr/>
      </cdr:nvSpPr>
      <cdr:spPr>
        <a:xfrm xmlns:a="http://schemas.openxmlformats.org/drawingml/2006/main" rot="5400000">
          <a:off x="6419851" y="2447925"/>
          <a:ext cx="3295650" cy="1589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0.69737</cdr:x>
      <cdr:y>0.85357</cdr:y>
    </cdr:from>
    <cdr:to>
      <cdr:x>0.81705</cdr:x>
      <cdr:y>0.95419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950205" y="3131505"/>
          <a:ext cx="1192769" cy="36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Process Cooling</a:t>
          </a:r>
        </a:p>
        <a:p xmlns:a="http://schemas.openxmlformats.org/drawingml/2006/main">
          <a:pPr algn="ctr"/>
          <a:r>
            <a:rPr lang="en-US" sz="1200"/>
            <a:t>&amp; Refrigeration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0.03844</cdr:x>
      <cdr:y>0.07112</cdr:y>
    </cdr:from>
    <cdr:to>
      <cdr:x>0.08565</cdr:x>
      <cdr:y>0.83243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857378" y="2638392"/>
          <a:ext cx="4791154" cy="40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% OF</a:t>
          </a:r>
          <a:r>
            <a:rPr lang="en-US" sz="1400" b="1" baseline="0"/>
            <a:t> BASELINE ENERGY INTENSITY*</a:t>
          </a:r>
          <a:endParaRPr lang="en-US" sz="1400" b="1"/>
        </a:p>
      </cdr:txBody>
    </cdr:sp>
  </cdr:relSizeAnchor>
  <cdr:relSizeAnchor xmlns:cdr="http://schemas.openxmlformats.org/drawingml/2006/chartDrawing">
    <cdr:from>
      <cdr:x>0.17788</cdr:x>
      <cdr:y>0.85514</cdr:y>
    </cdr:from>
    <cdr:to>
      <cdr:x>0.29757</cdr:x>
      <cdr:y>0.93232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43060" y="5381687"/>
          <a:ext cx="1038258" cy="485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/>
            <a:t>Baseline</a:t>
          </a:r>
        </a:p>
      </cdr:txBody>
    </cdr:sp>
  </cdr:relSizeAnchor>
  <cdr:relSizeAnchor xmlns:cdr="http://schemas.openxmlformats.org/drawingml/2006/chartDrawing">
    <cdr:from>
      <cdr:x>0.25816</cdr:x>
      <cdr:y>0.85717</cdr:y>
    </cdr:from>
    <cdr:to>
      <cdr:x>0.37608</cdr:x>
      <cdr:y>0.95262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25404" y="3130842"/>
          <a:ext cx="1244871" cy="348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Process</a:t>
          </a:r>
        </a:p>
        <a:p xmlns:a="http://schemas.openxmlformats.org/drawingml/2006/main">
          <a:pPr algn="ctr"/>
          <a:r>
            <a:rPr lang="en-US" sz="1200"/>
            <a:t>Heating</a:t>
          </a:r>
        </a:p>
      </cdr:txBody>
    </cdr:sp>
  </cdr:relSizeAnchor>
  <cdr:relSizeAnchor xmlns:cdr="http://schemas.openxmlformats.org/drawingml/2006/chartDrawing">
    <cdr:from>
      <cdr:x>0.34646</cdr:x>
      <cdr:y>0.85362</cdr:y>
    </cdr:from>
    <cdr:to>
      <cdr:x>0.46614</cdr:x>
      <cdr:y>0.93081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657594" y="3117875"/>
          <a:ext cx="1263451" cy="281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Steam</a:t>
          </a:r>
        </a:p>
      </cdr:txBody>
    </cdr:sp>
  </cdr:relSizeAnchor>
  <cdr:relSizeAnchor xmlns:cdr="http://schemas.openxmlformats.org/drawingml/2006/chartDrawing">
    <cdr:from>
      <cdr:x>0.43689</cdr:x>
      <cdr:y>0.86581</cdr:y>
    </cdr:from>
    <cdr:to>
      <cdr:x>0.57899</cdr:x>
      <cdr:y>0.943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612258" y="3162400"/>
          <a:ext cx="1500138" cy="281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/>
            <a:t>Compressed Air</a:t>
          </a:r>
        </a:p>
      </cdr:txBody>
    </cdr:sp>
  </cdr:relSizeAnchor>
  <cdr:relSizeAnchor xmlns:cdr="http://schemas.openxmlformats.org/drawingml/2006/chartDrawing">
    <cdr:from>
      <cdr:x>0.55087</cdr:x>
      <cdr:y>0.85581</cdr:y>
    </cdr:from>
    <cdr:to>
      <cdr:x>0.67056</cdr:x>
      <cdr:y>0.933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815531" y="3125871"/>
          <a:ext cx="1263557" cy="281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Fans</a:t>
          </a:r>
        </a:p>
      </cdr:txBody>
    </cdr:sp>
  </cdr:relSizeAnchor>
  <cdr:relSizeAnchor xmlns:cdr="http://schemas.openxmlformats.org/drawingml/2006/chartDrawing">
    <cdr:from>
      <cdr:x>0.6177</cdr:x>
      <cdr:y>0.85884</cdr:y>
    </cdr:from>
    <cdr:to>
      <cdr:x>0.73738</cdr:x>
      <cdr:y>0.93603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20999" y="3136938"/>
          <a:ext cx="1263451" cy="281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Pumps</a:t>
          </a:r>
        </a:p>
      </cdr:txBody>
    </cdr:sp>
  </cdr:relSizeAnchor>
  <cdr:relSizeAnchor xmlns:cdr="http://schemas.openxmlformats.org/drawingml/2006/chartDrawing">
    <cdr:from>
      <cdr:x>0.79825</cdr:x>
      <cdr:y>0.85362</cdr:y>
    </cdr:from>
    <cdr:to>
      <cdr:x>0.91793</cdr:x>
      <cdr:y>0.93081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8427016" y="3117875"/>
          <a:ext cx="1263451" cy="281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Other</a:t>
          </a:r>
        </a:p>
      </cdr:txBody>
    </cdr:sp>
  </cdr:relSizeAnchor>
  <cdr:relSizeAnchor xmlns:cdr="http://schemas.openxmlformats.org/drawingml/2006/chartDrawing">
    <cdr:from>
      <cdr:x>0.19875</cdr:x>
      <cdr:y>0.02573</cdr:y>
    </cdr:from>
    <cdr:to>
      <cdr:x>0.94541</cdr:x>
      <cdr:y>0.09081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724067" y="161927"/>
          <a:ext cx="6476957" cy="40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800" b="1"/>
            <a:t>GAP ANALYSIS</a:t>
          </a:r>
          <a:r>
            <a:rPr lang="en-US" sz="1800" b="1" baseline="0"/>
            <a:t> USING </a:t>
          </a:r>
          <a:r>
            <a:rPr lang="en-US" sz="1800" b="1" baseline="0">
              <a:solidFill>
                <a:srgbClr val="0070C0"/>
              </a:solidFill>
            </a:rPr>
            <a:t>Plant Identified Energy Actions </a:t>
          </a:r>
          <a:endParaRPr lang="en-US" sz="1800" b="1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0.9211</cdr:x>
      <cdr:y>0.25076</cdr:y>
    </cdr:from>
    <cdr:to>
      <cdr:x>0.9771</cdr:x>
      <cdr:y>0.60216</cdr:y>
    </cdr:to>
    <cdr:sp macro="" textlink="">
      <cdr:nvSpPr>
        <cdr:cNvPr id="12" name="TextBox 1"/>
        <cdr:cNvSpPr txBox="1"/>
      </cdr:nvSpPr>
      <cdr:spPr>
        <a:xfrm xmlns:a="http://schemas.openxmlformats.org/drawingml/2006/main" rot="5400000">
          <a:off x="5575293" y="1163704"/>
          <a:ext cx="1107896" cy="36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10 Year Goal</a:t>
          </a:r>
        </a:p>
      </cdr:txBody>
    </cdr:sp>
  </cdr:relSizeAnchor>
  <cdr:relSizeAnchor xmlns:cdr="http://schemas.openxmlformats.org/drawingml/2006/chartDrawing">
    <cdr:from>
      <cdr:x>0.92995</cdr:x>
      <cdr:y>0.12726</cdr:y>
    </cdr:from>
    <cdr:to>
      <cdr:x>0.93013</cdr:x>
      <cdr:y>0.65094</cdr:y>
    </cdr:to>
    <cdr:sp macro="" textlink="">
      <cdr:nvSpPr>
        <cdr:cNvPr id="18" name="Straight Arrow Connector 17"/>
        <cdr:cNvSpPr/>
      </cdr:nvSpPr>
      <cdr:spPr>
        <a:xfrm xmlns:a="http://schemas.openxmlformats.org/drawingml/2006/main" rot="5400000">
          <a:off x="6419851" y="2447925"/>
          <a:ext cx="3295650" cy="1589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 w="med" len="med"/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0.71028</cdr:x>
      <cdr:y>0.85816</cdr:y>
    </cdr:from>
    <cdr:to>
      <cdr:x>0.82309</cdr:x>
      <cdr:y>0.96204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498404" y="3134468"/>
          <a:ext cx="1190842" cy="379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/>
            <a:t>Process Cooling</a:t>
          </a:r>
        </a:p>
        <a:p xmlns:a="http://schemas.openxmlformats.org/drawingml/2006/main">
          <a:pPr algn="ctr"/>
          <a:r>
            <a:rPr lang="en-US" sz="1200"/>
            <a:t>&amp; Refrigeration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70555</xdr:colOff>
      <xdr:row>0</xdr:row>
      <xdr:rowOff>58797</xdr:rowOff>
    </xdr:from>
    <xdr:to>
      <xdr:col>2</xdr:col>
      <xdr:colOff>552280</xdr:colOff>
      <xdr:row>0</xdr:row>
      <xdr:rowOff>485780</xdr:rowOff>
    </xdr:to>
    <xdr:sp macro="" textlink="">
      <xdr:nvSpPr>
        <xdr:cNvPr id="2" name="Left Arrow 1"/>
        <xdr:cNvSpPr/>
      </xdr:nvSpPr>
      <xdr:spPr>
        <a:xfrm>
          <a:off x="23375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2</xdr:col>
      <xdr:colOff>70555</xdr:colOff>
      <xdr:row>0</xdr:row>
      <xdr:rowOff>58797</xdr:rowOff>
    </xdr:from>
    <xdr:to>
      <xdr:col>2</xdr:col>
      <xdr:colOff>552280</xdr:colOff>
      <xdr:row>0</xdr:row>
      <xdr:rowOff>485780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23375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/>
        <xdr:cNvSpPr/>
      </xdr:nvSpPr>
      <xdr:spPr>
        <a:xfrm>
          <a:off x="27947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6" name="Left Arrow 5">
          <a:hlinkClick xmlns:r="http://schemas.openxmlformats.org/officeDocument/2006/relationships" r:id="rId1"/>
        </xdr:cNvPr>
        <xdr:cNvSpPr/>
      </xdr:nvSpPr>
      <xdr:spPr>
        <a:xfrm>
          <a:off x="27947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7" name="Left Arrow 6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2940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>
          <a:hlinkClick xmlns:r="http://schemas.openxmlformats.org/officeDocument/2006/relationships" r:id="rId1"/>
        </xdr:cNvPr>
        <xdr:cNvSpPr/>
      </xdr:nvSpPr>
      <xdr:spPr>
        <a:xfrm>
          <a:off x="2940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6" name="Left Arrow 5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7" name="Left Arrow 6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2" name="Left Arrow 1"/>
        <xdr:cNvSpPr/>
      </xdr:nvSpPr>
      <xdr:spPr>
        <a:xfrm>
          <a:off x="3163240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28264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2" name="Left Arrow 1"/>
        <xdr:cNvSpPr/>
      </xdr:nvSpPr>
      <xdr:spPr>
        <a:xfrm>
          <a:off x="317570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28264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2" name="Left Arrow 1"/>
        <xdr:cNvSpPr/>
      </xdr:nvSpPr>
      <xdr:spPr>
        <a:xfrm>
          <a:off x="31820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28264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4" name="Left Arrow 3"/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  <xdr:twoCellAnchor>
    <xdr:from>
      <xdr:col>4</xdr:col>
      <xdr:colOff>70555</xdr:colOff>
      <xdr:row>0</xdr:row>
      <xdr:rowOff>58797</xdr:rowOff>
    </xdr:from>
    <xdr:to>
      <xdr:col>4</xdr:col>
      <xdr:colOff>552280</xdr:colOff>
      <xdr:row>0</xdr:row>
      <xdr:rowOff>485780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3194755" y="58797"/>
          <a:ext cx="481725" cy="426983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15"/>
  <sheetViews>
    <sheetView tabSelected="1" zoomScale="55" zoomScaleNormal="55" workbookViewId="0">
      <selection activeCell="H16" sqref="H16"/>
    </sheetView>
  </sheetViews>
  <sheetFormatPr defaultRowHeight="15" x14ac:dyDescent="0.25"/>
  <cols>
    <col min="1" max="1" width="2" customWidth="1"/>
    <col min="2" max="2" width="63.7109375" customWidth="1"/>
    <col min="3" max="3" width="78.85546875" customWidth="1"/>
    <col min="4" max="4" width="10.5703125" customWidth="1"/>
    <col min="5" max="5" width="78.28515625" customWidth="1"/>
    <col min="6" max="6" width="69" customWidth="1"/>
    <col min="7" max="7" width="2" customWidth="1"/>
    <col min="8" max="8" width="50.42578125" customWidth="1"/>
    <col min="9" max="9" width="53.5703125" customWidth="1"/>
    <col min="10" max="10" width="16.85546875" customWidth="1"/>
  </cols>
  <sheetData>
    <row r="1" spans="2:6" ht="52.5" customHeight="1" x14ac:dyDescent="0.25">
      <c r="B1" s="102" t="s">
        <v>200</v>
      </c>
      <c r="C1" s="102"/>
      <c r="D1" s="102"/>
      <c r="E1" s="102"/>
      <c r="F1" s="102"/>
    </row>
    <row r="2" spans="2:6" s="95" customFormat="1" ht="39.75" customHeight="1" x14ac:dyDescent="0.35">
      <c r="B2" s="96" t="s">
        <v>71</v>
      </c>
      <c r="C2" s="97" t="s">
        <v>251</v>
      </c>
      <c r="D2" s="98"/>
      <c r="E2" s="103" t="s">
        <v>66</v>
      </c>
      <c r="F2" s="104"/>
    </row>
    <row r="3" spans="2:6" s="95" customFormat="1" ht="39.75" customHeight="1" x14ac:dyDescent="0.35">
      <c r="B3" s="96" t="s">
        <v>64</v>
      </c>
      <c r="C3" s="97" t="s">
        <v>252</v>
      </c>
      <c r="D3" s="98"/>
      <c r="E3" s="96" t="s">
        <v>67</v>
      </c>
      <c r="F3" s="97"/>
    </row>
    <row r="4" spans="2:6" s="95" customFormat="1" ht="39.75" customHeight="1" x14ac:dyDescent="0.35">
      <c r="B4" s="96" t="s">
        <v>65</v>
      </c>
      <c r="C4" s="97" t="s">
        <v>253</v>
      </c>
      <c r="D4" s="98"/>
      <c r="E4" s="96" t="s">
        <v>68</v>
      </c>
      <c r="F4" s="97"/>
    </row>
    <row r="5" spans="2:6" s="95" customFormat="1" ht="39.75" customHeight="1" x14ac:dyDescent="0.35">
      <c r="B5" s="96" t="s">
        <v>72</v>
      </c>
      <c r="C5" s="97" t="s">
        <v>17</v>
      </c>
      <c r="D5" s="98"/>
      <c r="E5" s="96" t="s">
        <v>69</v>
      </c>
      <c r="F5" s="97"/>
    </row>
    <row r="6" spans="2:6" s="95" customFormat="1" ht="39.75" customHeight="1" x14ac:dyDescent="0.35">
      <c r="B6" s="96" t="s">
        <v>199</v>
      </c>
      <c r="C6" s="99">
        <v>3000000</v>
      </c>
      <c r="D6" s="98"/>
      <c r="E6" s="96" t="s">
        <v>70</v>
      </c>
      <c r="F6" s="97"/>
    </row>
    <row r="7" spans="2:6" ht="24.75" customHeight="1" x14ac:dyDescent="0.25"/>
    <row r="8" spans="2:6" ht="24.75" customHeight="1" x14ac:dyDescent="0.25"/>
    <row r="9" spans="2:6" ht="24.75" customHeight="1" x14ac:dyDescent="0.25"/>
    <row r="10" spans="2:6" ht="24.75" customHeight="1" x14ac:dyDescent="0.25"/>
    <row r="11" spans="2:6" ht="24.75" customHeight="1" x14ac:dyDescent="0.25"/>
    <row r="12" spans="2:6" ht="24.75" customHeight="1" x14ac:dyDescent="0.25"/>
    <row r="13" spans="2:6" ht="24.75" customHeight="1" x14ac:dyDescent="0.25"/>
    <row r="14" spans="2:6" ht="24.75" customHeight="1" x14ac:dyDescent="0.25"/>
    <row r="15" spans="2:6" ht="28.5" customHeight="1" x14ac:dyDescent="0.25"/>
    <row r="16" spans="2:6" ht="32.25" customHeight="1" x14ac:dyDescent="0.25"/>
    <row r="17" spans="2:6" s="30" customFormat="1" ht="24.75" customHeight="1" x14ac:dyDescent="0.25">
      <c r="B17" s="28"/>
      <c r="C17" s="29"/>
    </row>
    <row r="18" spans="2:6" s="30" customFormat="1" ht="31.5" customHeight="1" thickBot="1" x14ac:dyDescent="0.3">
      <c r="B18" s="28"/>
      <c r="C18" s="29"/>
    </row>
    <row r="19" spans="2:6" s="20" customFormat="1" ht="54.75" customHeight="1" x14ac:dyDescent="0.25">
      <c r="B19" s="80" t="s">
        <v>6</v>
      </c>
      <c r="C19" s="81"/>
      <c r="E19" s="105" t="s">
        <v>219</v>
      </c>
      <c r="F19" s="106"/>
    </row>
    <row r="20" spans="2:6" s="20" customFormat="1" ht="26.25" hidden="1" customHeight="1" x14ac:dyDescent="0.25">
      <c r="B20" s="54" t="s">
        <v>39</v>
      </c>
      <c r="C20" s="55" t="str">
        <f>$C$5</f>
        <v>331  PRIMARY METALS</v>
      </c>
      <c r="E20" s="54" t="s">
        <v>39</v>
      </c>
      <c r="F20" s="55" t="str">
        <f>$C$5</f>
        <v>331  PRIMARY METALS</v>
      </c>
    </row>
    <row r="21" spans="2:6" s="20" customFormat="1" ht="75" customHeight="1" x14ac:dyDescent="0.25">
      <c r="B21" s="87" t="s">
        <v>201</v>
      </c>
      <c r="C21" s="77" t="s">
        <v>202</v>
      </c>
      <c r="E21" s="87" t="s">
        <v>201</v>
      </c>
      <c r="F21" s="77" t="s">
        <v>202</v>
      </c>
    </row>
    <row r="22" spans="2:6" s="20" customFormat="1" ht="51.6" customHeight="1" x14ac:dyDescent="0.25">
      <c r="B22" s="66" t="s">
        <v>11</v>
      </c>
      <c r="C22" s="86">
        <f>(('QuickPEP '!D5*(3412/10^6))+('QuickPEP '!E5))/'QuickPEP '!$C$14</f>
        <v>3.0568666666666668E-2</v>
      </c>
      <c r="E22" s="67" t="s">
        <v>11</v>
      </c>
      <c r="F22" s="69">
        <f>'Process Heating'!$G$18</f>
        <v>5.4708333333333331E-2</v>
      </c>
    </row>
    <row r="23" spans="2:6" s="20" customFormat="1" ht="51" customHeight="1" x14ac:dyDescent="0.25">
      <c r="B23" s="72" t="s">
        <v>4</v>
      </c>
      <c r="C23" s="86">
        <f>(('QuickPEP '!D6*(3412/10^6))+('QuickPEP '!E6))/'QuickPEP '!$C$14</f>
        <v>0.05</v>
      </c>
      <c r="E23" s="56" t="s">
        <v>4</v>
      </c>
      <c r="F23" s="69">
        <f>Steam!$G$18</f>
        <v>6.8289633333333336E-2</v>
      </c>
    </row>
    <row r="24" spans="2:6" s="20" customFormat="1" ht="47.45" customHeight="1" x14ac:dyDescent="0.25">
      <c r="B24" s="73" t="s">
        <v>10</v>
      </c>
      <c r="C24" s="86">
        <f>(('QuickPEP '!D7*(3412/10^6))+('QuickPEP '!E7))/'QuickPEP '!$C$14</f>
        <v>4.4999999999999998E-2</v>
      </c>
      <c r="E24" s="57" t="s">
        <v>10</v>
      </c>
      <c r="F24" s="69">
        <f>'Compressed Air'!G18</f>
        <v>2.016627557789433E-2</v>
      </c>
    </row>
    <row r="25" spans="2:6" s="20" customFormat="1" ht="56.45" customHeight="1" x14ac:dyDescent="0.25">
      <c r="B25" s="74" t="s">
        <v>5</v>
      </c>
      <c r="C25" s="86">
        <f>(('QuickPEP '!D8*(3412/10^6))+('QuickPEP '!E8))/'QuickPEP '!$C$14</f>
        <v>4.1227466666666664E-2</v>
      </c>
      <c r="E25" s="58" t="s">
        <v>5</v>
      </c>
      <c r="F25" s="69">
        <f>Fans!G18</f>
        <v>3.9833333333333332E-2</v>
      </c>
    </row>
    <row r="26" spans="2:6" s="20" customFormat="1" ht="51.6" customHeight="1" x14ac:dyDescent="0.25">
      <c r="B26" s="75" t="s">
        <v>6</v>
      </c>
      <c r="C26" s="86">
        <f>(('QuickPEP '!D9*(3412/10^6))+('QuickPEP '!E9))/'QuickPEP '!$C$14</f>
        <v>0.02</v>
      </c>
      <c r="E26" s="59" t="s">
        <v>6</v>
      </c>
      <c r="F26" s="70">
        <f>Pumps!G18</f>
        <v>5.2317333333333337E-3</v>
      </c>
    </row>
    <row r="27" spans="2:6" ht="59.25" customHeight="1" x14ac:dyDescent="0.25">
      <c r="B27" s="94" t="s">
        <v>223</v>
      </c>
      <c r="C27" s="86">
        <f>(('QuickPEP '!D11*(3412/10^6))+('QuickPEP '!E11))/'QuickPEP '!$C$14</f>
        <v>5.5493333333333332E-3</v>
      </c>
      <c r="E27" s="94" t="s">
        <v>223</v>
      </c>
      <c r="F27" s="70">
        <f>'Process Cooling &amp; Refrigeration'!G18</f>
        <v>1.828832E-2</v>
      </c>
    </row>
    <row r="28" spans="2:6" ht="51.6" customHeight="1" thickBot="1" x14ac:dyDescent="0.3">
      <c r="B28" s="76" t="s">
        <v>38</v>
      </c>
      <c r="C28" s="86">
        <f>(('QuickPEP '!D10*(3412/10^6))+('QuickPEP '!E10))/'QuickPEP '!$C$14</f>
        <v>6.4000000000000001E-2</v>
      </c>
      <c r="E28" s="68" t="s">
        <v>38</v>
      </c>
      <c r="F28" s="71">
        <f>'Others (HVAC - Lighting - ...)'!G18</f>
        <v>2.6688275999999997E-2</v>
      </c>
    </row>
    <row r="29" spans="2:6" ht="34.5" customHeight="1" x14ac:dyDescent="0.25">
      <c r="B29" s="83" t="s">
        <v>12</v>
      </c>
      <c r="C29" s="84">
        <f>SUM(C22:C28)</f>
        <v>0.25634546666666663</v>
      </c>
      <c r="E29" s="83" t="s">
        <v>12</v>
      </c>
      <c r="F29" s="84">
        <f>SUM(F22:F28)</f>
        <v>0.23320590491122767</v>
      </c>
    </row>
    <row r="30" spans="2:6" ht="59.25" customHeight="1" x14ac:dyDescent="0.25">
      <c r="E30" s="1"/>
    </row>
    <row r="31" spans="2:6" ht="24" customHeight="1" x14ac:dyDescent="0.25">
      <c r="E31" s="1"/>
    </row>
    <row r="32" spans="2:6" ht="24" customHeight="1" x14ac:dyDescent="0.25">
      <c r="E32" s="1"/>
    </row>
    <row r="33" spans="5:5" ht="24" customHeight="1" x14ac:dyDescent="0.25">
      <c r="E33" s="1"/>
    </row>
    <row r="34" spans="5:5" ht="24" customHeight="1" x14ac:dyDescent="0.25">
      <c r="E34" s="1"/>
    </row>
    <row r="35" spans="5:5" ht="24" customHeight="1" x14ac:dyDescent="0.25">
      <c r="E35" s="1"/>
    </row>
    <row r="36" spans="5:5" ht="24" customHeight="1" x14ac:dyDescent="0.25">
      <c r="E36" s="1"/>
    </row>
    <row r="37" spans="5:5" ht="24" customHeight="1" x14ac:dyDescent="0.25">
      <c r="E37" s="1"/>
    </row>
    <row r="38" spans="5:5" ht="24" customHeight="1" x14ac:dyDescent="0.25">
      <c r="E38" s="1"/>
    </row>
    <row r="39" spans="5:5" ht="24" customHeight="1" x14ac:dyDescent="0.25">
      <c r="E39" s="1"/>
    </row>
    <row r="40" spans="5:5" ht="24" customHeight="1" x14ac:dyDescent="0.25">
      <c r="E40" s="1"/>
    </row>
    <row r="41" spans="5:5" ht="24" customHeight="1" x14ac:dyDescent="0.25">
      <c r="E41" s="1"/>
    </row>
    <row r="42" spans="5:5" ht="24" customHeight="1" x14ac:dyDescent="0.25">
      <c r="E42" s="1"/>
    </row>
    <row r="43" spans="5:5" ht="24" customHeight="1" x14ac:dyDescent="0.25">
      <c r="E43" s="1"/>
    </row>
    <row r="44" spans="5:5" ht="24" customHeight="1" x14ac:dyDescent="0.25">
      <c r="E44" s="1"/>
    </row>
    <row r="45" spans="5:5" ht="24" customHeight="1" x14ac:dyDescent="0.25">
      <c r="E45" s="1"/>
    </row>
    <row r="46" spans="5:5" ht="24" customHeight="1" x14ac:dyDescent="0.25">
      <c r="E46" s="1"/>
    </row>
    <row r="47" spans="5:5" ht="24" customHeight="1" x14ac:dyDescent="0.25">
      <c r="E47" s="1"/>
    </row>
    <row r="48" spans="5:5" ht="24" customHeight="1" x14ac:dyDescent="0.25">
      <c r="E48" s="1"/>
    </row>
    <row r="49" spans="5:5" ht="24" customHeight="1" x14ac:dyDescent="0.25">
      <c r="E49" s="1"/>
    </row>
    <row r="50" spans="5:5" ht="24" customHeight="1" x14ac:dyDescent="0.25">
      <c r="E50" s="1"/>
    </row>
    <row r="51" spans="5:5" ht="24" customHeight="1" x14ac:dyDescent="0.25">
      <c r="E51" s="1"/>
    </row>
    <row r="52" spans="5:5" ht="24" customHeight="1" x14ac:dyDescent="0.25">
      <c r="E52" s="1"/>
    </row>
    <row r="53" spans="5:5" ht="24" customHeight="1" x14ac:dyDescent="0.25">
      <c r="E53" s="1"/>
    </row>
    <row r="54" spans="5:5" ht="24" customHeight="1" x14ac:dyDescent="0.25">
      <c r="E54" s="1"/>
    </row>
    <row r="55" spans="5:5" ht="24" customHeight="1" x14ac:dyDescent="0.25">
      <c r="E55" s="1"/>
    </row>
    <row r="56" spans="5:5" ht="24" customHeight="1" x14ac:dyDescent="0.25">
      <c r="E56" s="1"/>
    </row>
    <row r="57" spans="5:5" ht="24" customHeight="1" x14ac:dyDescent="0.25">
      <c r="E57" s="1"/>
    </row>
    <row r="58" spans="5:5" ht="24" customHeight="1" x14ac:dyDescent="0.25">
      <c r="E58" s="1"/>
    </row>
    <row r="59" spans="5:5" ht="24" customHeight="1" x14ac:dyDescent="0.25">
      <c r="E59" s="1"/>
    </row>
    <row r="60" spans="5:5" ht="24" customHeight="1" x14ac:dyDescent="0.25">
      <c r="E60" s="1"/>
    </row>
    <row r="61" spans="5:5" ht="24" customHeight="1" x14ac:dyDescent="0.25">
      <c r="E61" s="1"/>
    </row>
    <row r="62" spans="5:5" ht="24" customHeight="1" x14ac:dyDescent="0.25">
      <c r="E62" s="1"/>
    </row>
    <row r="63" spans="5:5" ht="24" customHeight="1" x14ac:dyDescent="0.25">
      <c r="E63" s="1"/>
    </row>
    <row r="64" spans="5:5" ht="24" customHeight="1" x14ac:dyDescent="0.25">
      <c r="E64" s="1"/>
    </row>
    <row r="65" spans="2:5" ht="24" customHeight="1" x14ac:dyDescent="0.25">
      <c r="E65" s="1"/>
    </row>
    <row r="66" spans="2:5" ht="24" customHeight="1" x14ac:dyDescent="0.25">
      <c r="E66" s="1"/>
    </row>
    <row r="67" spans="2:5" ht="24" customHeight="1" x14ac:dyDescent="0.25">
      <c r="E67" s="1"/>
    </row>
    <row r="68" spans="2:5" ht="24" customHeight="1" x14ac:dyDescent="0.25">
      <c r="E68" s="1"/>
    </row>
    <row r="69" spans="2:5" ht="24" customHeight="1" x14ac:dyDescent="0.25">
      <c r="E69" s="1"/>
    </row>
    <row r="70" spans="2:5" ht="24" customHeight="1" x14ac:dyDescent="0.25">
      <c r="E70" s="1"/>
    </row>
    <row r="71" spans="2:5" ht="24" customHeight="1" x14ac:dyDescent="0.25">
      <c r="E71" s="1"/>
    </row>
    <row r="72" spans="2:5" ht="24" customHeight="1" x14ac:dyDescent="0.25">
      <c r="E72" s="1"/>
    </row>
    <row r="73" spans="2:5" ht="24" customHeight="1" x14ac:dyDescent="0.25">
      <c r="E73" s="1"/>
    </row>
    <row r="74" spans="2:5" ht="24" customHeight="1" x14ac:dyDescent="0.25">
      <c r="E74" s="1"/>
    </row>
    <row r="75" spans="2:5" ht="24" customHeight="1" x14ac:dyDescent="0.25">
      <c r="E75" s="1"/>
    </row>
    <row r="76" spans="2:5" ht="24" customHeight="1" x14ac:dyDescent="0.25">
      <c r="E76" s="1"/>
    </row>
    <row r="78" spans="2:5" ht="30" customHeight="1" x14ac:dyDescent="0.25">
      <c r="B78" s="100" t="s">
        <v>40</v>
      </c>
      <c r="C78" s="101"/>
      <c r="E78" s="1"/>
    </row>
    <row r="79" spans="2:5" x14ac:dyDescent="0.25">
      <c r="B79" s="21" t="s">
        <v>0</v>
      </c>
      <c r="C79" s="21" t="s">
        <v>1</v>
      </c>
      <c r="D79" s="21" t="s">
        <v>2</v>
      </c>
      <c r="E79" s="21" t="s">
        <v>3</v>
      </c>
    </row>
    <row r="80" spans="2:5" x14ac:dyDescent="0.25">
      <c r="B80" s="21" t="s">
        <v>8</v>
      </c>
      <c r="C80" s="21"/>
      <c r="D80" s="22">
        <v>1</v>
      </c>
      <c r="E80" s="21"/>
    </row>
    <row r="81" spans="2:10" x14ac:dyDescent="0.25">
      <c r="B81" s="21" t="s">
        <v>11</v>
      </c>
      <c r="C81" s="26">
        <f>IF(D81="NA",$D$80-0,$D$80-$D$81)</f>
        <v>0.96943133333333331</v>
      </c>
      <c r="D81" s="24">
        <f>$C$22</f>
        <v>3.0568666666666668E-2</v>
      </c>
      <c r="E81" s="21"/>
    </row>
    <row r="82" spans="2:10" x14ac:dyDescent="0.25">
      <c r="B82" s="21" t="s">
        <v>4</v>
      </c>
      <c r="C82" s="26">
        <f>IF(D82="NA",$C$81-0,$C$81-$D$82)</f>
        <v>0.91943133333333327</v>
      </c>
      <c r="D82" s="24">
        <f>$C$23</f>
        <v>0.05</v>
      </c>
      <c r="E82" s="22">
        <v>0.01</v>
      </c>
      <c r="F82" s="1"/>
      <c r="G82" s="1"/>
      <c r="H82" s="1"/>
      <c r="I82" s="1"/>
      <c r="J82" s="1"/>
    </row>
    <row r="83" spans="2:10" x14ac:dyDescent="0.25">
      <c r="B83" s="21" t="s">
        <v>10</v>
      </c>
      <c r="C83" s="26">
        <f>IF(D83="NA",$C$82-0,$C$82-$D$83)</f>
        <v>0.87443133333333323</v>
      </c>
      <c r="D83" s="24">
        <f>$C$24</f>
        <v>4.4999999999999998E-2</v>
      </c>
      <c r="E83" s="22">
        <v>0.01</v>
      </c>
      <c r="F83" s="1"/>
      <c r="G83" s="1"/>
      <c r="H83" s="1"/>
      <c r="I83" s="1"/>
      <c r="J83" s="1"/>
    </row>
    <row r="84" spans="2:10" x14ac:dyDescent="0.25">
      <c r="B84" s="21" t="s">
        <v>5</v>
      </c>
      <c r="C84" s="26">
        <f>IF(D84="NA",$C$83-0,$C$83-$D$84)</f>
        <v>0.83320386666666657</v>
      </c>
      <c r="D84" s="23">
        <f>$C$25</f>
        <v>4.1227466666666664E-2</v>
      </c>
      <c r="E84" s="22">
        <v>0.01</v>
      </c>
      <c r="F84" s="1"/>
      <c r="G84" s="1"/>
      <c r="H84" s="1"/>
      <c r="I84" s="1"/>
      <c r="J84" s="1"/>
    </row>
    <row r="85" spans="2:10" x14ac:dyDescent="0.25">
      <c r="B85" s="21" t="s">
        <v>6</v>
      </c>
      <c r="C85" s="26">
        <f>IF(D85="NA",$C$84-0,$C$84-$D$85)</f>
        <v>0.81320386666666655</v>
      </c>
      <c r="D85" s="24">
        <f>$C$26</f>
        <v>0.02</v>
      </c>
      <c r="E85" s="22">
        <v>0.01</v>
      </c>
      <c r="F85" s="1"/>
      <c r="H85" s="1"/>
      <c r="I85" s="1"/>
      <c r="J85" s="1"/>
    </row>
    <row r="86" spans="2:10" x14ac:dyDescent="0.25">
      <c r="B86" s="21" t="s">
        <v>223</v>
      </c>
      <c r="C86" s="26">
        <f>IF(D86="NA",$C$85-0,$C$85-$D$86)</f>
        <v>0.80765453333333326</v>
      </c>
      <c r="D86" s="24">
        <f>C27</f>
        <v>5.5493333333333332E-3</v>
      </c>
      <c r="E86" s="22">
        <v>0.01</v>
      </c>
      <c r="F86" s="1"/>
      <c r="H86" s="1"/>
      <c r="I86" s="1"/>
      <c r="J86" s="1"/>
    </row>
    <row r="87" spans="2:10" x14ac:dyDescent="0.25">
      <c r="B87" s="21" t="s">
        <v>38</v>
      </c>
      <c r="C87" s="26">
        <f>IF(D87="NA",$C$86-0,$C$86-$D$87)</f>
        <v>0.74445066666666659</v>
      </c>
      <c r="D87" s="22">
        <f>$D$89-SUM(D81:D85)</f>
        <v>6.3203866666666692E-2</v>
      </c>
      <c r="E87" s="22">
        <v>0.01</v>
      </c>
      <c r="F87" s="1"/>
      <c r="G87" s="1"/>
      <c r="I87" s="1"/>
      <c r="J87" s="1"/>
    </row>
    <row r="88" spans="2:10" x14ac:dyDescent="0.25">
      <c r="B88" s="21" t="s">
        <v>37</v>
      </c>
      <c r="C88" s="26"/>
      <c r="D88" s="22">
        <v>0.75</v>
      </c>
      <c r="E88" s="22">
        <v>0.01</v>
      </c>
      <c r="J88" s="1"/>
    </row>
    <row r="89" spans="2:10" x14ac:dyDescent="0.25">
      <c r="B89" s="21" t="s">
        <v>7</v>
      </c>
      <c r="C89" s="21"/>
      <c r="D89" s="22">
        <v>0.25</v>
      </c>
      <c r="E89" s="21"/>
    </row>
    <row r="92" spans="2:10" ht="18.75" x14ac:dyDescent="0.25">
      <c r="B92" s="100" t="s">
        <v>41</v>
      </c>
      <c r="C92" s="101"/>
      <c r="E92" s="1"/>
    </row>
    <row r="93" spans="2:10" ht="15" customHeight="1" x14ac:dyDescent="0.25">
      <c r="B93" s="21" t="s">
        <v>0</v>
      </c>
      <c r="C93" s="25" t="s">
        <v>1</v>
      </c>
      <c r="D93" s="25" t="s">
        <v>2</v>
      </c>
      <c r="E93" s="25" t="s">
        <v>3</v>
      </c>
    </row>
    <row r="94" spans="2:10" ht="15.75" customHeight="1" x14ac:dyDescent="0.25">
      <c r="B94" s="21" t="s">
        <v>8</v>
      </c>
      <c r="C94" s="25"/>
      <c r="D94" s="26">
        <v>1</v>
      </c>
      <c r="E94" s="25"/>
    </row>
    <row r="95" spans="2:10" x14ac:dyDescent="0.25">
      <c r="B95" s="21" t="s">
        <v>11</v>
      </c>
      <c r="C95" s="26">
        <f>IF(D95="NA",$D$94-0,$D$94-$D$95)</f>
        <v>0.94529166666666664</v>
      </c>
      <c r="D95" s="26">
        <f>$F$22</f>
        <v>5.4708333333333331E-2</v>
      </c>
      <c r="E95" s="25"/>
    </row>
    <row r="96" spans="2:10" x14ac:dyDescent="0.25">
      <c r="B96" s="21" t="s">
        <v>4</v>
      </c>
      <c r="C96" s="26">
        <f>IF(D96="NA",$C$95-0,$C$95-$D$96)</f>
        <v>0.87700203333333326</v>
      </c>
      <c r="D96" s="26">
        <f>$F$23</f>
        <v>6.8289633333333336E-2</v>
      </c>
      <c r="E96" s="26">
        <v>0.01</v>
      </c>
    </row>
    <row r="97" spans="2:5" x14ac:dyDescent="0.25">
      <c r="B97" s="21" t="s">
        <v>10</v>
      </c>
      <c r="C97" s="26">
        <f>IF(D97="NA",$C$96-0,$C$96-$D$97)</f>
        <v>0.85683575775543896</v>
      </c>
      <c r="D97" s="26">
        <f>$F$24</f>
        <v>2.016627557789433E-2</v>
      </c>
      <c r="E97" s="26">
        <v>0.01</v>
      </c>
    </row>
    <row r="98" spans="2:5" x14ac:dyDescent="0.25">
      <c r="B98" s="21" t="s">
        <v>5</v>
      </c>
      <c r="C98" s="26">
        <f>IF(D98="NA",$C$97-0,$C$97-$D$98)</f>
        <v>0.81700242442210569</v>
      </c>
      <c r="D98" s="27">
        <f>$F$25</f>
        <v>3.9833333333333332E-2</v>
      </c>
      <c r="E98" s="26">
        <v>0.01</v>
      </c>
    </row>
    <row r="99" spans="2:5" x14ac:dyDescent="0.25">
      <c r="B99" s="21" t="s">
        <v>6</v>
      </c>
      <c r="C99" s="26">
        <f>IF(D99="NA",$C$98-0,$C$98-$D$99)</f>
        <v>0.81177069108877231</v>
      </c>
      <c r="D99" s="27">
        <f>F26</f>
        <v>5.2317333333333337E-3</v>
      </c>
      <c r="E99" s="26">
        <v>0.01</v>
      </c>
    </row>
    <row r="100" spans="2:5" x14ac:dyDescent="0.25">
      <c r="B100" s="21" t="s">
        <v>223</v>
      </c>
      <c r="C100" s="26">
        <f>IF(D100="NA",$C$99-0,$C$99-$D$100)</f>
        <v>0.79348237108877229</v>
      </c>
      <c r="D100" s="27">
        <f>F27</f>
        <v>1.828832E-2</v>
      </c>
      <c r="E100" s="26">
        <v>0.01</v>
      </c>
    </row>
    <row r="101" spans="2:5" x14ac:dyDescent="0.25">
      <c r="B101" s="21" t="s">
        <v>38</v>
      </c>
      <c r="C101" s="26">
        <f>IF(D101="NA",$C$100-0,$C$100-$D$101)</f>
        <v>0.76679409508877228</v>
      </c>
      <c r="D101" s="27">
        <f>F28</f>
        <v>2.6688275999999997E-2</v>
      </c>
      <c r="E101" s="26">
        <v>0.01</v>
      </c>
    </row>
    <row r="102" spans="2:5" x14ac:dyDescent="0.25">
      <c r="B102" s="21" t="s">
        <v>37</v>
      </c>
      <c r="C102" s="26"/>
      <c r="D102" s="27">
        <v>0.75</v>
      </c>
      <c r="E102" s="26">
        <v>0.01</v>
      </c>
    </row>
    <row r="103" spans="2:5" x14ac:dyDescent="0.25">
      <c r="B103" s="21" t="s">
        <v>7</v>
      </c>
      <c r="C103" s="25"/>
      <c r="D103" s="27">
        <v>0.25</v>
      </c>
      <c r="E103" s="25"/>
    </row>
    <row r="107" spans="2:5" x14ac:dyDescent="0.25">
      <c r="B107" s="53" t="s">
        <v>176</v>
      </c>
    </row>
    <row r="108" spans="2:5" x14ac:dyDescent="0.25">
      <c r="B108" s="47" t="s">
        <v>169</v>
      </c>
    </row>
    <row r="109" spans="2:5" x14ac:dyDescent="0.25">
      <c r="B109" s="47" t="s">
        <v>195</v>
      </c>
    </row>
    <row r="110" spans="2:5" x14ac:dyDescent="0.25">
      <c r="B110" s="47" t="s">
        <v>170</v>
      </c>
    </row>
    <row r="111" spans="2:5" x14ac:dyDescent="0.25">
      <c r="B111" s="47" t="s">
        <v>171</v>
      </c>
    </row>
    <row r="112" spans="2:5" x14ac:dyDescent="0.25">
      <c r="B112" s="47" t="s">
        <v>172</v>
      </c>
    </row>
    <row r="113" spans="2:2" x14ac:dyDescent="0.25">
      <c r="B113" s="47" t="s">
        <v>173</v>
      </c>
    </row>
    <row r="114" spans="2:2" x14ac:dyDescent="0.25">
      <c r="B114" s="47" t="s">
        <v>174</v>
      </c>
    </row>
    <row r="115" spans="2:2" x14ac:dyDescent="0.25">
      <c r="B115" s="47" t="s">
        <v>175</v>
      </c>
    </row>
  </sheetData>
  <protectedRanges>
    <protectedRange sqref="C22:C28" name="QuickPEP Results"/>
    <protectedRange sqref="F20 C5" name="Industry Type"/>
    <protectedRange sqref="C20" name="Industry Type QuickPEP"/>
  </protectedRanges>
  <mergeCells count="5">
    <mergeCell ref="B92:C92"/>
    <mergeCell ref="B1:F1"/>
    <mergeCell ref="E2:F2"/>
    <mergeCell ref="E19:F19"/>
    <mergeCell ref="B78:C78"/>
  </mergeCells>
  <dataValidations count="1">
    <dataValidation type="list" allowBlank="1" showInputMessage="1" showErrorMessage="1" sqref="C5">
      <formula1>Industry</formula1>
    </dataValidation>
  </dataValidations>
  <hyperlinks>
    <hyperlink ref="E22" location="'Process Heating'!A1" display="Process Heating"/>
    <hyperlink ref="E23" location="Steam!A1" display="Steam"/>
    <hyperlink ref="E24" location="'Compressed Air'!A1" display="Compressed Air"/>
    <hyperlink ref="E25" location="Fans!A1" display="Fans"/>
    <hyperlink ref="E26" location="Pumps!A1" display="Pumps"/>
    <hyperlink ref="B19" location="Pumps!A1" display="Pumps"/>
  </hyperlinks>
  <printOptions horizontalCentered="1" verticalCentered="1"/>
  <pageMargins left="0.7" right="0.7" top="0.75" bottom="0.75" header="0.3" footer="0.3"/>
  <pageSetup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85" zoomScaleNormal="85" workbookViewId="0">
      <selection activeCell="E1" sqref="E1"/>
    </sheetView>
  </sheetViews>
  <sheetFormatPr defaultRowHeight="15" x14ac:dyDescent="0.25"/>
  <cols>
    <col min="1" max="1" width="2.42578125" customWidth="1"/>
    <col min="2" max="2" width="6.42578125" customWidth="1"/>
    <col min="3" max="3" width="13" customWidth="1"/>
    <col min="4" max="4" width="24.42578125" customWidth="1"/>
    <col min="5" max="5" width="46.5703125" customWidth="1"/>
    <col min="6" max="6" width="24.140625" customWidth="1"/>
    <col min="7" max="7" width="19.42578125" style="20" customWidth="1"/>
    <col min="8" max="8" width="12" style="20" customWidth="1"/>
    <col min="9" max="9" width="11.7109375" style="20" customWidth="1"/>
    <col min="10" max="10" width="15.5703125" style="20" customWidth="1"/>
    <col min="11" max="11" width="22.28515625" style="20" customWidth="1"/>
    <col min="12" max="12" width="13.85546875" customWidth="1"/>
    <col min="13" max="13" width="11.28515625" customWidth="1"/>
    <col min="14" max="14" width="15.5703125" customWidth="1"/>
    <col min="15" max="15" width="23.42578125" customWidth="1"/>
  </cols>
  <sheetData>
    <row r="1" spans="1:15" ht="46.5" customHeight="1" thickBot="1" x14ac:dyDescent="0.3">
      <c r="A1" t="s">
        <v>210</v>
      </c>
      <c r="E1" s="85" t="s">
        <v>218</v>
      </c>
    </row>
    <row r="2" spans="1:15" s="31" customFormat="1" ht="39" customHeight="1" thickBot="1" x14ac:dyDescent="0.3">
      <c r="B2" s="129" t="s">
        <v>214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196</v>
      </c>
      <c r="M2" s="117"/>
      <c r="N2" s="117"/>
      <c r="O2" s="118"/>
    </row>
    <row r="3" spans="1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1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1:15" s="31" customFormat="1" ht="29.25" customHeight="1" thickBot="1" x14ac:dyDescent="0.3">
      <c r="B5" s="42" t="s">
        <v>240</v>
      </c>
      <c r="C5" s="42">
        <v>2009</v>
      </c>
      <c r="D5" s="62" t="s">
        <v>182</v>
      </c>
      <c r="E5" s="141" t="s">
        <v>203</v>
      </c>
      <c r="F5" s="120" t="s">
        <v>155</v>
      </c>
      <c r="G5" s="43">
        <v>72750.891304347824</v>
      </c>
      <c r="H5" s="32">
        <v>2000</v>
      </c>
      <c r="I5" s="33" t="s">
        <v>210</v>
      </c>
      <c r="J5" s="32" t="s">
        <v>195</v>
      </c>
      <c r="K5" s="49">
        <v>3</v>
      </c>
      <c r="L5" s="41"/>
      <c r="M5" s="41"/>
      <c r="N5" s="41" t="s">
        <v>191</v>
      </c>
      <c r="O5" s="41"/>
    </row>
    <row r="6" spans="1:15" s="31" customFormat="1" ht="29.25" customHeight="1" thickBot="1" x14ac:dyDescent="0.3">
      <c r="B6" s="42" t="s">
        <v>241</v>
      </c>
      <c r="C6" s="42">
        <v>2009</v>
      </c>
      <c r="D6" s="62" t="s">
        <v>182</v>
      </c>
      <c r="E6" s="141" t="s">
        <v>204</v>
      </c>
      <c r="F6" s="120" t="s">
        <v>156</v>
      </c>
      <c r="G6" s="43">
        <v>70566.117647058825</v>
      </c>
      <c r="H6" s="32">
        <v>1000</v>
      </c>
      <c r="I6" s="33" t="s">
        <v>210</v>
      </c>
      <c r="J6" s="32" t="s">
        <v>195</v>
      </c>
      <c r="K6" s="49">
        <v>1</v>
      </c>
      <c r="L6" s="41"/>
      <c r="M6" s="41"/>
      <c r="N6" s="41" t="s">
        <v>191</v>
      </c>
      <c r="O6" s="41"/>
    </row>
    <row r="7" spans="1:15" s="31" customFormat="1" ht="29.25" customHeight="1" thickBot="1" x14ac:dyDescent="0.3">
      <c r="B7" s="42" t="s">
        <v>242</v>
      </c>
      <c r="C7" s="42">
        <v>2009</v>
      </c>
      <c r="D7" s="62" t="s">
        <v>182</v>
      </c>
      <c r="E7" s="141" t="s">
        <v>205</v>
      </c>
      <c r="F7" s="120" t="s">
        <v>157</v>
      </c>
      <c r="G7" s="43">
        <v>66630</v>
      </c>
      <c r="H7" s="32">
        <v>7000</v>
      </c>
      <c r="I7" s="33">
        <v>20000</v>
      </c>
      <c r="J7" s="32" t="s">
        <v>195</v>
      </c>
      <c r="K7" s="49">
        <v>2</v>
      </c>
      <c r="L7" s="41"/>
      <c r="M7" s="41"/>
      <c r="N7" s="41" t="s">
        <v>191</v>
      </c>
      <c r="O7" s="41"/>
    </row>
    <row r="8" spans="1:15" s="31" customFormat="1" ht="29.25" customHeight="1" thickBot="1" x14ac:dyDescent="0.3">
      <c r="B8" s="42" t="s">
        <v>243</v>
      </c>
      <c r="C8" s="42">
        <v>2010</v>
      </c>
      <c r="D8" s="62" t="s">
        <v>182</v>
      </c>
      <c r="E8" s="141" t="s">
        <v>211</v>
      </c>
      <c r="F8" s="120" t="s">
        <v>158</v>
      </c>
      <c r="G8" s="43">
        <v>53128.571428571428</v>
      </c>
      <c r="H8" s="32">
        <v>9000</v>
      </c>
      <c r="I8" s="33">
        <v>60000</v>
      </c>
      <c r="J8" s="32" t="s">
        <v>195</v>
      </c>
      <c r="K8" s="49">
        <v>4</v>
      </c>
      <c r="L8" s="41"/>
      <c r="M8" s="41"/>
      <c r="N8" s="41" t="s">
        <v>192</v>
      </c>
      <c r="O8" s="41"/>
    </row>
    <row r="9" spans="1:15" s="31" customFormat="1" ht="29.25" customHeight="1" thickBot="1" x14ac:dyDescent="0.3">
      <c r="B9" s="42" t="s">
        <v>244</v>
      </c>
      <c r="C9" s="42">
        <v>2009</v>
      </c>
      <c r="D9" s="62" t="s">
        <v>182</v>
      </c>
      <c r="E9" s="141" t="s">
        <v>166</v>
      </c>
      <c r="F9" s="120" t="s">
        <v>159</v>
      </c>
      <c r="G9" s="43">
        <v>51528.2</v>
      </c>
      <c r="H9" s="32">
        <v>0</v>
      </c>
      <c r="I9" s="33"/>
      <c r="J9" s="32" t="s">
        <v>195</v>
      </c>
      <c r="K9" s="49">
        <v>5</v>
      </c>
      <c r="L9" s="41"/>
      <c r="M9" s="41"/>
      <c r="N9" s="41" t="s">
        <v>191</v>
      </c>
      <c r="O9" s="41"/>
    </row>
    <row r="10" spans="1:15" s="31" customFormat="1" ht="29.25" customHeight="1" thickBot="1" x14ac:dyDescent="0.3">
      <c r="B10" s="42" t="s">
        <v>245</v>
      </c>
      <c r="C10" s="42">
        <v>2010</v>
      </c>
      <c r="D10" s="62" t="s">
        <v>183</v>
      </c>
      <c r="E10" s="141" t="s">
        <v>213</v>
      </c>
      <c r="F10" s="120"/>
      <c r="G10" s="43">
        <v>49480.5</v>
      </c>
      <c r="H10" s="32">
        <v>0</v>
      </c>
      <c r="I10" s="33"/>
      <c r="J10" s="32" t="s">
        <v>195</v>
      </c>
      <c r="K10" s="49">
        <v>2</v>
      </c>
      <c r="L10" s="41"/>
      <c r="M10" s="41"/>
      <c r="N10" s="41" t="s">
        <v>193</v>
      </c>
      <c r="O10" s="41"/>
    </row>
    <row r="11" spans="1:15" s="31" customFormat="1" ht="29.25" customHeight="1" thickBot="1" x14ac:dyDescent="0.3">
      <c r="B11" s="42" t="s">
        <v>246</v>
      </c>
      <c r="C11" s="42">
        <v>2010</v>
      </c>
      <c r="D11" s="62" t="s">
        <v>183</v>
      </c>
      <c r="E11" s="141" t="s">
        <v>212</v>
      </c>
      <c r="F11" s="120"/>
      <c r="G11" s="43">
        <v>47913.666666666664</v>
      </c>
      <c r="H11" s="32">
        <v>0</v>
      </c>
      <c r="I11" s="33"/>
      <c r="J11" s="32" t="s">
        <v>195</v>
      </c>
      <c r="K11" s="49">
        <v>1</v>
      </c>
      <c r="L11" s="41"/>
      <c r="M11" s="41"/>
      <c r="N11" s="41" t="s">
        <v>191</v>
      </c>
      <c r="O11" s="41"/>
    </row>
    <row r="12" spans="1:15" s="31" customFormat="1" ht="29.25" customHeight="1" thickBot="1" x14ac:dyDescent="0.3">
      <c r="B12" s="42" t="s">
        <v>247</v>
      </c>
      <c r="C12" s="42"/>
      <c r="D12" s="62"/>
      <c r="E12" s="141"/>
      <c r="F12" s="120"/>
      <c r="G12" s="44"/>
      <c r="H12" s="34">
        <v>0</v>
      </c>
      <c r="I12" s="34"/>
      <c r="J12" s="32"/>
      <c r="K12" s="50"/>
      <c r="L12" s="41"/>
      <c r="M12" s="41"/>
      <c r="N12" s="41"/>
      <c r="O12" s="41"/>
    </row>
    <row r="13" spans="1:15" s="31" customFormat="1" ht="29.25" customHeight="1" thickBot="1" x14ac:dyDescent="0.3">
      <c r="B13" s="42" t="s">
        <v>248</v>
      </c>
      <c r="C13" s="42"/>
      <c r="D13" s="42"/>
      <c r="E13" s="141"/>
      <c r="F13" s="141"/>
      <c r="G13" s="45"/>
      <c r="H13" s="36">
        <v>0</v>
      </c>
      <c r="I13" s="35"/>
      <c r="J13" s="32"/>
      <c r="K13" s="51"/>
      <c r="L13" s="41"/>
      <c r="M13" s="41"/>
      <c r="N13" s="41"/>
      <c r="O13" s="41"/>
    </row>
    <row r="14" spans="1:15" s="31" customFormat="1" ht="29.25" customHeight="1" thickBot="1" x14ac:dyDescent="0.3">
      <c r="B14" s="42" t="s">
        <v>249</v>
      </c>
      <c r="C14" s="42"/>
      <c r="D14" s="42"/>
      <c r="E14" s="141"/>
      <c r="F14" s="120"/>
      <c r="G14" s="44"/>
      <c r="H14" s="34">
        <v>0</v>
      </c>
      <c r="I14" s="34"/>
      <c r="J14" s="32"/>
      <c r="K14" s="50"/>
      <c r="L14" s="41"/>
      <c r="M14" s="41"/>
      <c r="N14" s="41"/>
      <c r="O14" s="41"/>
    </row>
    <row r="15" spans="1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411997.94704664475</v>
      </c>
      <c r="H15" s="39">
        <f>SUM(H5:H14)</f>
        <v>19000</v>
      </c>
      <c r="I15" s="39">
        <f>SUM(I5:I14)</f>
        <v>80000</v>
      </c>
      <c r="J15" s="40"/>
      <c r="K15" s="40"/>
      <c r="L15" s="41"/>
      <c r="M15" s="41"/>
      <c r="N15" s="41"/>
      <c r="O15" s="41"/>
    </row>
    <row r="16" spans="1:15" ht="23.25" customHeight="1" thickBot="1" x14ac:dyDescent="0.3"/>
    <row r="17" spans="5:7" ht="31.5" customHeight="1" thickBot="1" x14ac:dyDescent="0.3">
      <c r="E17" s="125" t="s">
        <v>215</v>
      </c>
      <c r="F17" s="132"/>
      <c r="G17" s="39">
        <f>'GAP Analysis Chart'!$C$6</f>
        <v>3000000</v>
      </c>
    </row>
    <row r="18" spans="5:7" ht="28.5" customHeight="1" thickBot="1" x14ac:dyDescent="0.3">
      <c r="E18" s="125" t="s">
        <v>206</v>
      </c>
      <c r="F18" s="132"/>
      <c r="G18" s="48">
        <f>($I$15+(H15*3412/10^6))/$G$17</f>
        <v>2.6688275999999997E-2</v>
      </c>
    </row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9:F9"/>
    <mergeCell ref="B2:K2"/>
    <mergeCell ref="L2:O2"/>
    <mergeCell ref="B3:B4"/>
    <mergeCell ref="C3:C4"/>
    <mergeCell ref="D3:D4"/>
    <mergeCell ref="E3:F4"/>
    <mergeCell ref="G3:K3"/>
    <mergeCell ref="L3:L4"/>
    <mergeCell ref="M3:M4"/>
    <mergeCell ref="N3:N4"/>
    <mergeCell ref="O3:O4"/>
    <mergeCell ref="E5:F5"/>
    <mergeCell ref="E6:F6"/>
    <mergeCell ref="E7:F7"/>
    <mergeCell ref="E8:F8"/>
    <mergeCell ref="E17:F17"/>
    <mergeCell ref="E18:F18"/>
    <mergeCell ref="E10:F10"/>
    <mergeCell ref="E11:F11"/>
    <mergeCell ref="E12:F12"/>
    <mergeCell ref="E13:F13"/>
    <mergeCell ref="E14:F14"/>
    <mergeCell ref="E15:F15"/>
  </mergeCells>
  <conditionalFormatting sqref="N5">
    <cfRule type="containsText" dxfId="1" priority="2" operator="containsText" text="Implemented">
      <formula>NOT(ISERROR(SEARCH("Implemented",N5)))</formula>
    </cfRule>
  </conditionalFormatting>
  <conditionalFormatting sqref="N6:N14">
    <cfRule type="containsText" dxfId="0" priority="1" operator="containsText" text="Implemented">
      <formula>NOT(ISERROR(SEARCH("Implemented",N6)))</formula>
    </cfRule>
  </conditionalFormatting>
  <dataValidations count="2">
    <dataValidation type="list" allowBlank="1" showInputMessage="1" showErrorMessage="1" sqref="N5:N14">
      <formula1>$D$55:$D$57</formula1>
    </dataValidation>
    <dataValidation type="list" allowBlank="1" showInputMessage="1" showErrorMessage="1" sqref="J5:J14">
      <formula1>Fuels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zoomScale="85" zoomScaleNormal="85" workbookViewId="0">
      <selection activeCell="D19" sqref="D19"/>
    </sheetView>
  </sheetViews>
  <sheetFormatPr defaultRowHeight="15" x14ac:dyDescent="0.25"/>
  <cols>
    <col min="1" max="1" width="2.140625" customWidth="1"/>
    <col min="2" max="2" width="71.7109375" customWidth="1"/>
    <col min="3" max="3" width="49.5703125" style="20" customWidth="1"/>
    <col min="4" max="4" width="28.5703125" style="20" customWidth="1"/>
    <col min="5" max="5" width="37.28515625" style="20" customWidth="1"/>
  </cols>
  <sheetData>
    <row r="1" spans="2:5" ht="43.5" customHeight="1" thickBot="1" x14ac:dyDescent="0.3">
      <c r="C1" s="85" t="s">
        <v>218</v>
      </c>
    </row>
    <row r="2" spans="2:5" s="31" customFormat="1" ht="39" customHeight="1" thickBot="1" x14ac:dyDescent="0.3">
      <c r="B2" s="107" t="s">
        <v>220</v>
      </c>
      <c r="C2" s="108"/>
      <c r="D2" s="108"/>
      <c r="E2" s="109"/>
    </row>
    <row r="3" spans="2:5" s="31" customFormat="1" ht="29.25" customHeight="1" thickBot="1" x14ac:dyDescent="0.3">
      <c r="B3" s="110" t="s">
        <v>216</v>
      </c>
      <c r="C3" s="112" t="s">
        <v>221</v>
      </c>
      <c r="D3" s="113"/>
      <c r="E3" s="113"/>
    </row>
    <row r="4" spans="2:5" s="31" customFormat="1" ht="29.25" customHeight="1" thickBot="1" x14ac:dyDescent="0.3">
      <c r="B4" s="111"/>
      <c r="C4" s="88" t="s">
        <v>43</v>
      </c>
      <c r="D4" s="89" t="s">
        <v>42</v>
      </c>
      <c r="E4" s="89" t="s">
        <v>44</v>
      </c>
    </row>
    <row r="5" spans="2:5" s="31" customFormat="1" ht="29.25" customHeight="1" thickBot="1" x14ac:dyDescent="0.3">
      <c r="B5" s="93" t="s">
        <v>11</v>
      </c>
      <c r="C5" s="90">
        <v>360000</v>
      </c>
      <c r="D5" s="91">
        <v>500000</v>
      </c>
      <c r="E5" s="92">
        <v>90000</v>
      </c>
    </row>
    <row r="6" spans="2:5" s="31" customFormat="1" ht="29.25" customHeight="1" thickBot="1" x14ac:dyDescent="0.3">
      <c r="B6" s="93" t="s">
        <v>4</v>
      </c>
      <c r="C6" s="90">
        <v>600000</v>
      </c>
      <c r="D6" s="91">
        <v>0</v>
      </c>
      <c r="E6" s="92">
        <v>150000</v>
      </c>
    </row>
    <row r="7" spans="2:5" s="31" customFormat="1" ht="29.25" customHeight="1" thickBot="1" x14ac:dyDescent="0.3">
      <c r="B7" s="93" t="s">
        <v>10</v>
      </c>
      <c r="C7" s="90">
        <v>540000</v>
      </c>
      <c r="D7" s="91">
        <v>0</v>
      </c>
      <c r="E7" s="92">
        <v>135000</v>
      </c>
    </row>
    <row r="8" spans="2:5" s="31" customFormat="1" ht="29.25" customHeight="1" thickBot="1" x14ac:dyDescent="0.3">
      <c r="B8" s="93" t="s">
        <v>5</v>
      </c>
      <c r="C8" s="90">
        <v>492000</v>
      </c>
      <c r="D8" s="91">
        <v>200000</v>
      </c>
      <c r="E8" s="92">
        <v>123000</v>
      </c>
    </row>
    <row r="9" spans="2:5" s="31" customFormat="1" ht="29.25" customHeight="1" thickBot="1" x14ac:dyDescent="0.3">
      <c r="B9" s="93" t="s">
        <v>6</v>
      </c>
      <c r="C9" s="90">
        <v>240000</v>
      </c>
      <c r="D9" s="91">
        <v>0</v>
      </c>
      <c r="E9" s="91">
        <v>60000</v>
      </c>
    </row>
    <row r="10" spans="2:5" s="31" customFormat="1" ht="29.25" customHeight="1" thickBot="1" x14ac:dyDescent="0.3">
      <c r="B10" s="93" t="s">
        <v>217</v>
      </c>
      <c r="C10" s="90">
        <v>768000</v>
      </c>
      <c r="D10" s="91">
        <v>0</v>
      </c>
      <c r="E10" s="92">
        <v>192000</v>
      </c>
    </row>
    <row r="11" spans="2:5" s="31" customFormat="1" ht="29.25" customHeight="1" thickBot="1" x14ac:dyDescent="0.3">
      <c r="B11" s="93" t="s">
        <v>223</v>
      </c>
      <c r="C11" s="90">
        <v>768000</v>
      </c>
      <c r="D11" s="91">
        <v>4000000</v>
      </c>
      <c r="E11" s="92">
        <v>3000</v>
      </c>
    </row>
    <row r="12" spans="2:5" s="31" customFormat="1" ht="29.25" customHeight="1" thickBot="1" x14ac:dyDescent="0.3">
      <c r="B12" s="82" t="s">
        <v>73</v>
      </c>
      <c r="C12" s="46">
        <f>SUM(C5:C10)</f>
        <v>3000000</v>
      </c>
      <c r="D12" s="39">
        <f>SUM(D5:D11)</f>
        <v>4700000</v>
      </c>
      <c r="E12" s="39">
        <f>SUM(E5:E10)</f>
        <v>750000</v>
      </c>
    </row>
    <row r="13" spans="2:5" ht="23.25" customHeight="1" thickBot="1" x14ac:dyDescent="0.3"/>
    <row r="14" spans="2:5" ht="31.5" customHeight="1" thickBot="1" x14ac:dyDescent="0.3">
      <c r="B14" s="82" t="s">
        <v>215</v>
      </c>
      <c r="C14" s="39">
        <f>'GAP Analysis Chart'!$C$6</f>
        <v>3000000</v>
      </c>
      <c r="E14" s="20" t="s">
        <v>210</v>
      </c>
    </row>
    <row r="15" spans="2:5" ht="35.1" customHeight="1" thickBot="1" x14ac:dyDescent="0.3">
      <c r="B15" s="82" t="s">
        <v>222</v>
      </c>
      <c r="C15" s="48">
        <f>($E$12+(D12*3412/10^6))/$C$14</f>
        <v>0.25534546666666669</v>
      </c>
    </row>
    <row r="17" ht="24.75" customHeight="1" x14ac:dyDescent="0.25"/>
  </sheetData>
  <mergeCells count="3">
    <mergeCell ref="B2:E2"/>
    <mergeCell ref="B3:B4"/>
    <mergeCell ref="C3:E3"/>
  </mergeCells>
  <hyperlinks>
    <hyperlink ref="C1" location="'GAP Analysis Chart'!A1" display="Back To Data Input Sheet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>
      <selection activeCell="H1" sqref="H1"/>
    </sheetView>
  </sheetViews>
  <sheetFormatPr defaultRowHeight="15" x14ac:dyDescent="0.25"/>
  <cols>
    <col min="1" max="1" width="2.140625" customWidth="1"/>
    <col min="2" max="2" width="10.28515625" customWidth="1"/>
    <col min="3" max="3" width="11.140625" customWidth="1"/>
    <col min="4" max="4" width="21.28515625" customWidth="1"/>
    <col min="5" max="5" width="50.42578125" customWidth="1"/>
    <col min="6" max="6" width="7.28515625" customWidth="1"/>
    <col min="7" max="7" width="16.7109375" style="20" customWidth="1"/>
    <col min="8" max="8" width="10.5703125" style="20" customWidth="1"/>
    <col min="9" max="9" width="11" style="20" customWidth="1"/>
    <col min="10" max="10" width="12.5703125" style="20" customWidth="1"/>
    <col min="11" max="11" width="15.5703125" style="20" customWidth="1"/>
    <col min="12" max="12" width="16.42578125" customWidth="1"/>
    <col min="13" max="13" width="11.28515625" customWidth="1"/>
    <col min="14" max="14" width="13.5703125" customWidth="1"/>
    <col min="15" max="15" width="29.85546875" customWidth="1"/>
  </cols>
  <sheetData>
    <row r="1" spans="2:15" ht="43.5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194</v>
      </c>
      <c r="C2" s="130"/>
      <c r="D2" s="130"/>
      <c r="E2" s="130"/>
      <c r="F2" s="130"/>
      <c r="G2" s="130"/>
      <c r="H2" s="130"/>
      <c r="I2" s="130"/>
      <c r="J2" s="130"/>
      <c r="K2" s="131"/>
      <c r="L2" s="116" t="s">
        <v>188</v>
      </c>
      <c r="M2" s="117"/>
      <c r="N2" s="117"/>
      <c r="O2" s="118"/>
    </row>
    <row r="3" spans="2:15" s="31" customFormat="1" ht="29.25" customHeight="1" thickBot="1" x14ac:dyDescent="0.3">
      <c r="B3" s="121" t="s">
        <v>190</v>
      </c>
      <c r="C3" s="121" t="s">
        <v>178</v>
      </c>
      <c r="D3" s="121" t="s">
        <v>180</v>
      </c>
      <c r="E3" s="134" t="s">
        <v>208</v>
      </c>
      <c r="F3" s="135"/>
      <c r="G3" s="138" t="s">
        <v>209</v>
      </c>
      <c r="H3" s="139"/>
      <c r="I3" s="139"/>
      <c r="J3" s="139"/>
      <c r="K3" s="140"/>
      <c r="L3" s="123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22"/>
      <c r="C4" s="122"/>
      <c r="D4" s="122"/>
      <c r="E4" s="136"/>
      <c r="F4" s="137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24"/>
      <c r="M4" s="115"/>
      <c r="N4" s="115"/>
      <c r="O4" s="115"/>
    </row>
    <row r="5" spans="2:15" s="31" customFormat="1" ht="29.25" customHeight="1" thickBot="1" x14ac:dyDescent="0.3">
      <c r="B5" s="42" t="s">
        <v>54</v>
      </c>
      <c r="C5" s="42">
        <v>2008</v>
      </c>
      <c r="D5" s="42" t="s">
        <v>181</v>
      </c>
      <c r="E5" s="119" t="s">
        <v>46</v>
      </c>
      <c r="F5" s="120"/>
      <c r="G5" s="43">
        <v>180000</v>
      </c>
      <c r="H5" s="32">
        <v>0</v>
      </c>
      <c r="I5" s="33">
        <v>50000</v>
      </c>
      <c r="J5" s="32" t="s">
        <v>169</v>
      </c>
      <c r="K5" s="63">
        <v>3</v>
      </c>
      <c r="L5" s="41"/>
      <c r="M5" s="41"/>
      <c r="N5" s="41" t="s">
        <v>193</v>
      </c>
      <c r="O5" s="41"/>
    </row>
    <row r="6" spans="2:15" s="31" customFormat="1" ht="29.25" customHeight="1" thickBot="1" x14ac:dyDescent="0.3">
      <c r="B6" s="42" t="s">
        <v>55</v>
      </c>
      <c r="C6" s="42">
        <v>2009</v>
      </c>
      <c r="D6" s="42" t="s">
        <v>181</v>
      </c>
      <c r="E6" s="119" t="s">
        <v>47</v>
      </c>
      <c r="F6" s="120"/>
      <c r="G6" s="43">
        <v>55000</v>
      </c>
      <c r="H6" s="32">
        <v>0</v>
      </c>
      <c r="I6" s="33">
        <v>30000</v>
      </c>
      <c r="J6" s="32" t="s">
        <v>169</v>
      </c>
      <c r="K6" s="63">
        <v>1</v>
      </c>
      <c r="L6" s="41"/>
      <c r="M6" s="41"/>
      <c r="N6" s="41" t="s">
        <v>191</v>
      </c>
      <c r="O6" s="41"/>
    </row>
    <row r="7" spans="2:15" s="31" customFormat="1" ht="29.25" customHeight="1" thickBot="1" x14ac:dyDescent="0.3">
      <c r="B7" s="42" t="s">
        <v>56</v>
      </c>
      <c r="C7" s="42">
        <v>2009</v>
      </c>
      <c r="D7" s="42" t="s">
        <v>181</v>
      </c>
      <c r="E7" s="119" t="s">
        <v>48</v>
      </c>
      <c r="F7" s="120"/>
      <c r="G7" s="43">
        <v>80000</v>
      </c>
      <c r="H7" s="32">
        <v>0</v>
      </c>
      <c r="I7" s="33">
        <v>20000</v>
      </c>
      <c r="J7" s="32" t="s">
        <v>169</v>
      </c>
      <c r="K7" s="63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57</v>
      </c>
      <c r="C8" s="42">
        <v>2009</v>
      </c>
      <c r="D8" s="62" t="s">
        <v>182</v>
      </c>
      <c r="E8" s="119" t="s">
        <v>49</v>
      </c>
      <c r="F8" s="120"/>
      <c r="G8" s="43">
        <v>10000</v>
      </c>
      <c r="H8" s="32">
        <v>0</v>
      </c>
      <c r="I8" s="33">
        <v>1250</v>
      </c>
      <c r="J8" s="32" t="s">
        <v>169</v>
      </c>
      <c r="K8" s="63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58</v>
      </c>
      <c r="C9" s="42">
        <v>2009</v>
      </c>
      <c r="D9" s="62" t="s">
        <v>182</v>
      </c>
      <c r="E9" s="119" t="s">
        <v>50</v>
      </c>
      <c r="F9" s="120"/>
      <c r="G9" s="43">
        <v>3000</v>
      </c>
      <c r="H9" s="32">
        <v>0</v>
      </c>
      <c r="I9" s="32">
        <v>375</v>
      </c>
      <c r="J9" s="32" t="s">
        <v>169</v>
      </c>
      <c r="K9" s="63">
        <v>5</v>
      </c>
      <c r="L9" s="41"/>
      <c r="M9" s="41"/>
      <c r="N9" s="41" t="s">
        <v>191</v>
      </c>
      <c r="O9" s="41"/>
    </row>
    <row r="10" spans="2:15" s="31" customFormat="1" ht="29.25" customHeight="1" thickBot="1" x14ac:dyDescent="0.3">
      <c r="B10" s="42" t="s">
        <v>59</v>
      </c>
      <c r="C10" s="42">
        <v>2010</v>
      </c>
      <c r="D10" s="62" t="s">
        <v>183</v>
      </c>
      <c r="E10" s="119" t="s">
        <v>51</v>
      </c>
      <c r="F10" s="120"/>
      <c r="G10" s="43">
        <v>30000</v>
      </c>
      <c r="H10" s="32">
        <v>0</v>
      </c>
      <c r="I10" s="33">
        <v>3750</v>
      </c>
      <c r="J10" s="32" t="s">
        <v>169</v>
      </c>
      <c r="K10" s="63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60</v>
      </c>
      <c r="C11" s="42">
        <v>2010</v>
      </c>
      <c r="D11" s="62" t="s">
        <v>183</v>
      </c>
      <c r="E11" s="119" t="s">
        <v>52</v>
      </c>
      <c r="F11" s="120"/>
      <c r="G11" s="43">
        <v>150000</v>
      </c>
      <c r="H11" s="32">
        <v>0</v>
      </c>
      <c r="I11" s="33">
        <v>18750</v>
      </c>
      <c r="J11" s="32" t="s">
        <v>169</v>
      </c>
      <c r="K11" s="63">
        <v>1</v>
      </c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61</v>
      </c>
      <c r="C12" s="42">
        <v>2011</v>
      </c>
      <c r="D12" s="62" t="s">
        <v>183</v>
      </c>
      <c r="E12" s="119" t="s">
        <v>177</v>
      </c>
      <c r="F12" s="120"/>
      <c r="G12" s="44"/>
      <c r="H12" s="34">
        <v>0</v>
      </c>
      <c r="I12" s="34">
        <v>40000</v>
      </c>
      <c r="J12" s="32"/>
      <c r="K12" s="64"/>
      <c r="L12" s="41"/>
      <c r="M12" s="41"/>
      <c r="N12" s="41"/>
      <c r="O12" s="41"/>
    </row>
    <row r="13" spans="2:15" s="31" customFormat="1" ht="29.25" customHeight="1" thickBot="1" x14ac:dyDescent="0.3">
      <c r="B13" s="42" t="s">
        <v>62</v>
      </c>
      <c r="C13" s="42"/>
      <c r="D13" s="42"/>
      <c r="E13" s="119"/>
      <c r="F13" s="133"/>
      <c r="G13" s="45"/>
      <c r="H13" s="36">
        <v>0</v>
      </c>
      <c r="I13" s="35"/>
      <c r="J13" s="32"/>
      <c r="K13" s="65"/>
      <c r="L13" s="41"/>
      <c r="M13" s="41"/>
      <c r="N13" s="41"/>
      <c r="O13" s="41"/>
    </row>
    <row r="14" spans="2:15" s="31" customFormat="1" ht="29.25" customHeight="1" thickBot="1" x14ac:dyDescent="0.3">
      <c r="B14" s="42" t="s">
        <v>63</v>
      </c>
      <c r="C14" s="42"/>
      <c r="D14" s="42"/>
      <c r="E14" s="119"/>
      <c r="F14" s="120"/>
      <c r="G14" s="44"/>
      <c r="H14" s="34">
        <v>0</v>
      </c>
      <c r="I14" s="34"/>
      <c r="J14" s="32"/>
      <c r="K14" s="64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28"/>
      <c r="G15" s="46">
        <f>SUM(G5:G14)</f>
        <v>508000</v>
      </c>
      <c r="H15" s="39">
        <f>SUM(H5:H14)</f>
        <v>0</v>
      </c>
      <c r="I15" s="39">
        <f>SUM(I5:I14)</f>
        <v>164125</v>
      </c>
      <c r="J15" s="40"/>
      <c r="K15" s="60"/>
      <c r="L15" s="41"/>
      <c r="M15" s="41"/>
      <c r="N15" s="41"/>
      <c r="O15" s="41"/>
    </row>
    <row r="16" spans="2:15" ht="23.25" customHeight="1" thickBot="1" x14ac:dyDescent="0.3"/>
    <row r="17" spans="5:12" ht="31.5" customHeight="1" thickBot="1" x14ac:dyDescent="0.3">
      <c r="E17" s="125" t="s">
        <v>215</v>
      </c>
      <c r="F17" s="132"/>
      <c r="G17" s="39">
        <f>'GAP Analysis Chart'!$C$6</f>
        <v>3000000</v>
      </c>
      <c r="L17" s="20"/>
    </row>
    <row r="18" spans="5:12" ht="35.1" customHeight="1" thickBot="1" x14ac:dyDescent="0.3">
      <c r="E18" s="125" t="s">
        <v>114</v>
      </c>
      <c r="F18" s="126"/>
      <c r="G18" s="48">
        <f>($I$15+(H15*3412/10^6))/$G$17</f>
        <v>5.4708333333333331E-2</v>
      </c>
    </row>
    <row r="20" spans="5:12" ht="24.75" customHeight="1" x14ac:dyDescent="0.25"/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7:F7"/>
    <mergeCell ref="E18:F18"/>
    <mergeCell ref="E15:F15"/>
    <mergeCell ref="B2:K2"/>
    <mergeCell ref="B3:B4"/>
    <mergeCell ref="E11:F11"/>
    <mergeCell ref="E12:F12"/>
    <mergeCell ref="E17:F17"/>
    <mergeCell ref="E8:F8"/>
    <mergeCell ref="E9:F9"/>
    <mergeCell ref="E10:F10"/>
    <mergeCell ref="E13:F13"/>
    <mergeCell ref="E14:F14"/>
    <mergeCell ref="E3:F4"/>
    <mergeCell ref="G3:K3"/>
    <mergeCell ref="E5:F5"/>
    <mergeCell ref="N3:N4"/>
    <mergeCell ref="O3:O4"/>
    <mergeCell ref="L2:O2"/>
    <mergeCell ref="E6:F6"/>
    <mergeCell ref="C3:C4"/>
    <mergeCell ref="D3:D4"/>
    <mergeCell ref="L3:L4"/>
    <mergeCell ref="M3:M4"/>
  </mergeCells>
  <conditionalFormatting sqref="N5">
    <cfRule type="containsText" dxfId="12" priority="2" operator="containsText" text="Implemented">
      <formula>NOT(ISERROR(SEARCH("Implemented",N5)))</formula>
    </cfRule>
  </conditionalFormatting>
  <conditionalFormatting sqref="N6:N14">
    <cfRule type="containsText" dxfId="11" priority="1" operator="containsText" text="Implemented">
      <formula>NOT(ISERROR(SEARCH("Implemented",N6)))</formula>
    </cfRule>
  </conditionalFormatting>
  <dataValidations disablePrompts="1" count="2">
    <dataValidation type="list" allowBlank="1" showInputMessage="1" showErrorMessage="1" sqref="J5:J14">
      <formula1>Fuels</formula1>
    </dataValidation>
    <dataValidation type="list" allowBlank="1" showInputMessage="1" showErrorMessage="1" sqref="N5:N14">
      <formula1>$D$55:$D$57</formula1>
    </dataValidation>
  </dataValidations>
  <hyperlinks>
    <hyperlink ref="E1" location="'GAP Analysis Chart'!A1" display="Back To Data Input Sheet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>
      <selection activeCell="G1" sqref="G1"/>
    </sheetView>
  </sheetViews>
  <sheetFormatPr defaultRowHeight="15" x14ac:dyDescent="0.25"/>
  <cols>
    <col min="1" max="1" width="4.7109375" customWidth="1"/>
    <col min="2" max="2" width="7" customWidth="1"/>
    <col min="3" max="3" width="19.7109375" customWidth="1"/>
    <col min="4" max="4" width="24.42578125" customWidth="1"/>
    <col min="5" max="5" width="53.28515625" customWidth="1"/>
    <col min="6" max="6" width="11.42578125" customWidth="1"/>
    <col min="7" max="7" width="19.42578125" style="20" customWidth="1"/>
    <col min="8" max="8" width="14.28515625" style="20" customWidth="1"/>
    <col min="9" max="9" width="13.28515625" style="20" customWidth="1"/>
    <col min="10" max="10" width="20.28515625" style="20" customWidth="1"/>
    <col min="11" max="11" width="22.28515625" style="20" customWidth="1"/>
    <col min="12" max="12" width="14.85546875" customWidth="1"/>
    <col min="13" max="13" width="11.42578125" customWidth="1"/>
    <col min="14" max="14" width="13.42578125" customWidth="1"/>
    <col min="15" max="15" width="23.42578125" customWidth="1"/>
  </cols>
  <sheetData>
    <row r="1" spans="2:15" ht="43.5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185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188</v>
      </c>
      <c r="M2" s="117"/>
      <c r="N2" s="117"/>
      <c r="O2" s="118"/>
    </row>
    <row r="3" spans="2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2:15" s="31" customFormat="1" ht="29.25" customHeight="1" thickBot="1" x14ac:dyDescent="0.3">
      <c r="B5" s="42" t="s">
        <v>74</v>
      </c>
      <c r="C5" s="42">
        <v>2009</v>
      </c>
      <c r="D5" s="42" t="s">
        <v>181</v>
      </c>
      <c r="E5" s="141" t="s">
        <v>137</v>
      </c>
      <c r="F5" s="120" t="s">
        <v>119</v>
      </c>
      <c r="G5" s="52">
        <v>870000</v>
      </c>
      <c r="H5" s="32">
        <v>0</v>
      </c>
      <c r="I5" s="33">
        <v>40000</v>
      </c>
      <c r="J5" s="32" t="s">
        <v>169</v>
      </c>
      <c r="K5" s="49">
        <v>3</v>
      </c>
      <c r="L5" s="41"/>
      <c r="M5" s="41"/>
      <c r="N5" s="41" t="s">
        <v>193</v>
      </c>
      <c r="O5" s="41"/>
    </row>
    <row r="6" spans="2:15" s="31" customFormat="1" ht="29.25" customHeight="1" thickBot="1" x14ac:dyDescent="0.3">
      <c r="B6" s="42" t="s">
        <v>75</v>
      </c>
      <c r="C6" s="42">
        <v>2009</v>
      </c>
      <c r="D6" s="42" t="s">
        <v>181</v>
      </c>
      <c r="E6" s="141" t="s">
        <v>138</v>
      </c>
      <c r="F6" s="120" t="s">
        <v>120</v>
      </c>
      <c r="G6" s="52">
        <v>606322</v>
      </c>
      <c r="H6" s="32">
        <v>0</v>
      </c>
      <c r="I6" s="33">
        <v>30000</v>
      </c>
      <c r="J6" s="32" t="s">
        <v>171</v>
      </c>
      <c r="K6" s="49">
        <v>1</v>
      </c>
      <c r="L6" s="41"/>
      <c r="M6" s="41"/>
      <c r="N6" s="41" t="s">
        <v>191</v>
      </c>
      <c r="O6" s="41"/>
    </row>
    <row r="7" spans="2:15" s="31" customFormat="1" ht="29.25" customHeight="1" thickBot="1" x14ac:dyDescent="0.3">
      <c r="B7" s="42" t="s">
        <v>76</v>
      </c>
      <c r="C7" s="42">
        <v>2009</v>
      </c>
      <c r="D7" s="42" t="s">
        <v>181</v>
      </c>
      <c r="E7" s="141" t="s">
        <v>139</v>
      </c>
      <c r="F7" s="120" t="s">
        <v>121</v>
      </c>
      <c r="G7" s="52">
        <v>200000</v>
      </c>
      <c r="H7" s="32">
        <v>0</v>
      </c>
      <c r="I7" s="33">
        <v>20000</v>
      </c>
      <c r="J7" s="32" t="s">
        <v>171</v>
      </c>
      <c r="K7" s="49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77</v>
      </c>
      <c r="C8" s="42">
        <v>2009</v>
      </c>
      <c r="D8" s="62" t="s">
        <v>182</v>
      </c>
      <c r="E8" s="141" t="s">
        <v>140</v>
      </c>
      <c r="F8" s="120" t="s">
        <v>122</v>
      </c>
      <c r="G8" s="52">
        <v>517829</v>
      </c>
      <c r="H8" s="32">
        <v>0</v>
      </c>
      <c r="I8" s="33">
        <v>51782.9</v>
      </c>
      <c r="J8" s="32" t="s">
        <v>169</v>
      </c>
      <c r="K8" s="49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78</v>
      </c>
      <c r="C9" s="42">
        <v>2010</v>
      </c>
      <c r="D9" s="62" t="s">
        <v>182</v>
      </c>
      <c r="E9" s="141" t="s">
        <v>141</v>
      </c>
      <c r="F9" s="120" t="s">
        <v>123</v>
      </c>
      <c r="G9" s="52">
        <v>370848</v>
      </c>
      <c r="H9" s="32">
        <v>0</v>
      </c>
      <c r="I9" s="33">
        <v>37084.800000000003</v>
      </c>
      <c r="J9" s="32" t="s">
        <v>169</v>
      </c>
      <c r="K9" s="49">
        <v>5</v>
      </c>
      <c r="L9" s="41"/>
      <c r="M9" s="41"/>
      <c r="N9" s="41" t="s">
        <v>191</v>
      </c>
      <c r="O9" s="41"/>
    </row>
    <row r="10" spans="2:15" s="31" customFormat="1" ht="29.25" customHeight="1" thickBot="1" x14ac:dyDescent="0.3">
      <c r="B10" s="42" t="s">
        <v>79</v>
      </c>
      <c r="C10" s="42">
        <v>2010</v>
      </c>
      <c r="D10" s="62" t="s">
        <v>183</v>
      </c>
      <c r="E10" s="141" t="s">
        <v>142</v>
      </c>
      <c r="F10" s="120" t="s">
        <v>124</v>
      </c>
      <c r="G10" s="52">
        <v>260012</v>
      </c>
      <c r="H10" s="32">
        <v>0</v>
      </c>
      <c r="I10" s="33">
        <v>26001.200000000001</v>
      </c>
      <c r="J10" s="32" t="s">
        <v>169</v>
      </c>
      <c r="K10" s="49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80</v>
      </c>
      <c r="C11" s="42"/>
      <c r="D11" s="62"/>
      <c r="E11" s="141"/>
      <c r="F11" s="120"/>
      <c r="G11" s="52"/>
      <c r="H11" s="32"/>
      <c r="I11" s="33"/>
      <c r="J11" s="32"/>
      <c r="K11" s="49"/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81</v>
      </c>
      <c r="C12" s="42"/>
      <c r="D12" s="62"/>
      <c r="E12" s="141"/>
      <c r="F12" s="120"/>
      <c r="G12" s="44"/>
      <c r="H12" s="34">
        <v>0</v>
      </c>
      <c r="I12" s="34"/>
      <c r="J12" s="32"/>
      <c r="K12" s="50"/>
      <c r="L12" s="41"/>
      <c r="M12" s="41"/>
      <c r="N12" s="41"/>
      <c r="O12" s="41"/>
    </row>
    <row r="13" spans="2:15" s="31" customFormat="1" ht="29.25" customHeight="1" thickBot="1" x14ac:dyDescent="0.3">
      <c r="B13" s="42" t="s">
        <v>82</v>
      </c>
      <c r="C13" s="42"/>
      <c r="D13" s="42"/>
      <c r="E13" s="141"/>
      <c r="F13" s="141"/>
      <c r="G13" s="45"/>
      <c r="H13" s="36">
        <v>0</v>
      </c>
      <c r="I13" s="35"/>
      <c r="J13" s="32"/>
      <c r="K13" s="51"/>
      <c r="L13" s="41"/>
      <c r="M13" s="41"/>
      <c r="N13" s="41"/>
      <c r="O13" s="41"/>
    </row>
    <row r="14" spans="2:15" s="31" customFormat="1" ht="29.25" customHeight="1" thickBot="1" x14ac:dyDescent="0.3">
      <c r="B14" s="42" t="s">
        <v>83</v>
      </c>
      <c r="C14" s="42"/>
      <c r="D14" s="42"/>
      <c r="E14" s="141"/>
      <c r="F14" s="120"/>
      <c r="G14" s="44"/>
      <c r="H14" s="34">
        <v>0</v>
      </c>
      <c r="I14" s="34"/>
      <c r="J14" s="32"/>
      <c r="K14" s="50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2825011</v>
      </c>
      <c r="H15" s="39">
        <f>SUM(H5:H14)</f>
        <v>0</v>
      </c>
      <c r="I15" s="39">
        <f>SUM(I5:I14)</f>
        <v>204868.90000000002</v>
      </c>
      <c r="J15" s="40"/>
      <c r="K15" s="40"/>
      <c r="L15" s="41"/>
      <c r="M15" s="41"/>
      <c r="N15" s="41"/>
      <c r="O15" s="41"/>
    </row>
    <row r="16" spans="2:15" ht="23.25" customHeight="1" thickBot="1" x14ac:dyDescent="0.3"/>
    <row r="17" spans="5:7" ht="31.5" customHeight="1" thickBot="1" x14ac:dyDescent="0.3">
      <c r="E17" s="125" t="s">
        <v>215</v>
      </c>
      <c r="F17" s="132"/>
      <c r="G17" s="39">
        <f>'GAP Analysis Chart'!$C$6</f>
        <v>3000000</v>
      </c>
    </row>
    <row r="18" spans="5:7" ht="28.5" customHeight="1" thickBot="1" x14ac:dyDescent="0.3">
      <c r="E18" s="125" t="s">
        <v>115</v>
      </c>
      <c r="F18" s="132"/>
      <c r="G18" s="48">
        <f>($I$15+(H15*3412/10^6))/$G$17</f>
        <v>6.8289633333333336E-2</v>
      </c>
    </row>
    <row r="20" spans="5:7" ht="24" customHeight="1" x14ac:dyDescent="0.25"/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13:F13"/>
    <mergeCell ref="E14:F14"/>
    <mergeCell ref="E15:F15"/>
    <mergeCell ref="E17:F17"/>
    <mergeCell ref="E18:F18"/>
    <mergeCell ref="E12:F12"/>
    <mergeCell ref="B2:K2"/>
    <mergeCell ref="B3:B4"/>
    <mergeCell ref="E3:F4"/>
    <mergeCell ref="G3:K3"/>
    <mergeCell ref="E5:F5"/>
    <mergeCell ref="E6:F6"/>
    <mergeCell ref="E7:F7"/>
    <mergeCell ref="E8:F8"/>
    <mergeCell ref="E9:F9"/>
    <mergeCell ref="E10:F10"/>
    <mergeCell ref="E11:F11"/>
    <mergeCell ref="C3:C4"/>
    <mergeCell ref="D3:D4"/>
    <mergeCell ref="L2:O2"/>
    <mergeCell ref="L3:L4"/>
    <mergeCell ref="M3:M4"/>
    <mergeCell ref="N3:N4"/>
    <mergeCell ref="O3:O4"/>
  </mergeCells>
  <conditionalFormatting sqref="N5:N14">
    <cfRule type="containsText" dxfId="10" priority="2" operator="containsText" text="Implemented">
      <formula>NOT(ISERROR(SEARCH("Implemented",N5)))</formula>
    </cfRule>
  </conditionalFormatting>
  <dataValidations count="2">
    <dataValidation type="list" allowBlank="1" showInputMessage="1" showErrorMessage="1" sqref="J5:J14">
      <formula1>Fuels</formula1>
    </dataValidation>
    <dataValidation type="list" allowBlank="1" showInputMessage="1" showErrorMessage="1" sqref="N5:N14">
      <formula1>$D$55:$D$57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/>
  </sheetViews>
  <sheetFormatPr defaultRowHeight="15" x14ac:dyDescent="0.25"/>
  <cols>
    <col min="1" max="1" width="4.7109375" customWidth="1"/>
    <col min="2" max="2" width="6.42578125" customWidth="1"/>
    <col min="3" max="3" width="14.140625" customWidth="1"/>
    <col min="4" max="4" width="15.7109375" customWidth="1"/>
    <col min="5" max="5" width="46.5703125" customWidth="1"/>
    <col min="6" max="6" width="11.42578125" customWidth="1"/>
    <col min="7" max="7" width="19.42578125" style="20" customWidth="1"/>
    <col min="8" max="8" width="14.28515625" style="20" customWidth="1"/>
    <col min="9" max="9" width="13.28515625" style="20" customWidth="1"/>
    <col min="10" max="10" width="20.28515625" style="20" customWidth="1"/>
    <col min="11" max="11" width="22.28515625" style="20" customWidth="1"/>
    <col min="12" max="12" width="15" customWidth="1"/>
    <col min="13" max="13" width="11.28515625" customWidth="1"/>
    <col min="14" max="14" width="15.140625" customWidth="1"/>
    <col min="15" max="15" width="26.85546875" customWidth="1"/>
  </cols>
  <sheetData>
    <row r="1" spans="2:15" ht="45.6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184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188</v>
      </c>
      <c r="M2" s="117"/>
      <c r="N2" s="117"/>
      <c r="O2" s="118"/>
    </row>
    <row r="3" spans="2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2:15" s="31" customFormat="1" ht="29.25" customHeight="1" thickBot="1" x14ac:dyDescent="0.3">
      <c r="B5" s="42" t="s">
        <v>84</v>
      </c>
      <c r="C5" s="42">
        <v>2009</v>
      </c>
      <c r="D5" s="42" t="s">
        <v>181</v>
      </c>
      <c r="E5" s="141" t="s">
        <v>131</v>
      </c>
      <c r="F5" s="120" t="s">
        <v>125</v>
      </c>
      <c r="G5" s="43">
        <v>193700</v>
      </c>
      <c r="H5" s="32">
        <v>0</v>
      </c>
      <c r="I5" s="33">
        <v>25000</v>
      </c>
      <c r="J5" s="32" t="s">
        <v>195</v>
      </c>
      <c r="K5" s="49">
        <v>3</v>
      </c>
      <c r="L5" s="41"/>
      <c r="M5" s="41"/>
      <c r="N5" s="41" t="s">
        <v>193</v>
      </c>
      <c r="O5" s="41"/>
    </row>
    <row r="6" spans="2:15" s="31" customFormat="1" ht="29.25" customHeight="1" thickBot="1" x14ac:dyDescent="0.3">
      <c r="B6" s="42" t="s">
        <v>85</v>
      </c>
      <c r="C6" s="42">
        <v>2009</v>
      </c>
      <c r="D6" s="42" t="s">
        <v>181</v>
      </c>
      <c r="E6" s="141" t="s">
        <v>132</v>
      </c>
      <c r="F6" s="120" t="s">
        <v>126</v>
      </c>
      <c r="G6" s="43">
        <v>66380.611111111109</v>
      </c>
      <c r="H6" s="32">
        <v>0</v>
      </c>
      <c r="I6" s="33">
        <v>15000</v>
      </c>
      <c r="J6" s="32" t="s">
        <v>195</v>
      </c>
      <c r="K6" s="49">
        <v>1</v>
      </c>
      <c r="L6" s="41"/>
      <c r="M6" s="41"/>
      <c r="N6" s="41" t="s">
        <v>191</v>
      </c>
      <c r="O6" s="41"/>
    </row>
    <row r="7" spans="2:15" s="31" customFormat="1" ht="29.25" customHeight="1" thickBot="1" x14ac:dyDescent="0.3">
      <c r="B7" s="42" t="s">
        <v>86</v>
      </c>
      <c r="C7" s="42">
        <v>2010</v>
      </c>
      <c r="D7" s="42" t="s">
        <v>181</v>
      </c>
      <c r="E7" s="141" t="s">
        <v>133</v>
      </c>
      <c r="F7" s="120" t="s">
        <v>127</v>
      </c>
      <c r="G7" s="43">
        <v>61935</v>
      </c>
      <c r="H7" s="32">
        <v>0</v>
      </c>
      <c r="I7" s="33">
        <v>6193.5</v>
      </c>
      <c r="J7" s="32" t="s">
        <v>195</v>
      </c>
      <c r="K7" s="49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87</v>
      </c>
      <c r="C8" s="42">
        <v>2009</v>
      </c>
      <c r="D8" s="62" t="s">
        <v>182</v>
      </c>
      <c r="E8" s="141" t="s">
        <v>134</v>
      </c>
      <c r="F8" s="120" t="s">
        <v>128</v>
      </c>
      <c r="G8" s="43">
        <v>50122.060606060608</v>
      </c>
      <c r="H8" s="32">
        <v>0</v>
      </c>
      <c r="I8" s="33">
        <v>5012.2060606060604</v>
      </c>
      <c r="J8" s="32" t="s">
        <v>195</v>
      </c>
      <c r="K8" s="49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88</v>
      </c>
      <c r="C9" s="42">
        <v>2009</v>
      </c>
      <c r="D9" s="62" t="s">
        <v>182</v>
      </c>
      <c r="E9" s="141" t="s">
        <v>135</v>
      </c>
      <c r="F9" s="120" t="s">
        <v>129</v>
      </c>
      <c r="G9" s="43">
        <v>49995.9375</v>
      </c>
      <c r="H9" s="32">
        <v>0</v>
      </c>
      <c r="I9" s="33">
        <v>4999.59375</v>
      </c>
      <c r="J9" s="32" t="s">
        <v>195</v>
      </c>
      <c r="K9" s="49">
        <v>5</v>
      </c>
      <c r="L9" s="41"/>
      <c r="M9" s="41"/>
      <c r="N9" s="41" t="s">
        <v>191</v>
      </c>
      <c r="O9" s="41"/>
    </row>
    <row r="10" spans="2:15" s="31" customFormat="1" ht="29.25" customHeight="1" thickBot="1" x14ac:dyDescent="0.3">
      <c r="B10" s="42" t="s">
        <v>89</v>
      </c>
      <c r="C10" s="42">
        <v>2010</v>
      </c>
      <c r="D10" s="62" t="s">
        <v>183</v>
      </c>
      <c r="E10" s="141" t="s">
        <v>136</v>
      </c>
      <c r="F10" s="120" t="s">
        <v>130</v>
      </c>
      <c r="G10" s="43">
        <v>42935.269230769234</v>
      </c>
      <c r="H10" s="32">
        <v>0</v>
      </c>
      <c r="I10" s="33">
        <v>4293.5269230769236</v>
      </c>
      <c r="J10" s="32" t="s">
        <v>195</v>
      </c>
      <c r="K10" s="49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90</v>
      </c>
      <c r="C11" s="42"/>
      <c r="D11" s="62"/>
      <c r="E11" s="141"/>
      <c r="F11" s="120"/>
      <c r="G11" s="43"/>
      <c r="H11" s="32">
        <v>0</v>
      </c>
      <c r="I11" s="33"/>
      <c r="J11" s="32"/>
      <c r="K11" s="49">
        <v>1</v>
      </c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91</v>
      </c>
      <c r="C12" s="42"/>
      <c r="D12" s="62"/>
      <c r="E12" s="141"/>
      <c r="F12" s="120"/>
      <c r="G12" s="44"/>
      <c r="H12" s="34">
        <v>0</v>
      </c>
      <c r="I12" s="34"/>
      <c r="J12" s="32"/>
      <c r="K12" s="50"/>
      <c r="L12" s="41"/>
      <c r="M12" s="41"/>
      <c r="N12" s="41"/>
      <c r="O12" s="41"/>
    </row>
    <row r="13" spans="2:15" s="31" customFormat="1" ht="29.25" customHeight="1" thickBot="1" x14ac:dyDescent="0.3">
      <c r="B13" s="42" t="s">
        <v>92</v>
      </c>
      <c r="C13" s="42"/>
      <c r="D13" s="42"/>
      <c r="E13" s="141"/>
      <c r="F13" s="141"/>
      <c r="G13" s="45"/>
      <c r="H13" s="36">
        <v>0</v>
      </c>
      <c r="I13" s="35"/>
      <c r="J13" s="32"/>
      <c r="K13" s="51"/>
      <c r="L13" s="41"/>
      <c r="M13" s="41"/>
      <c r="N13" s="41"/>
      <c r="O13" s="41"/>
    </row>
    <row r="14" spans="2:15" s="31" customFormat="1" ht="29.25" customHeight="1" thickBot="1" x14ac:dyDescent="0.3">
      <c r="B14" s="42" t="s">
        <v>93</v>
      </c>
      <c r="C14" s="42"/>
      <c r="D14" s="42"/>
      <c r="E14" s="141"/>
      <c r="F14" s="120"/>
      <c r="G14" s="44"/>
      <c r="H14" s="34">
        <v>0</v>
      </c>
      <c r="I14" s="34"/>
      <c r="J14" s="32"/>
      <c r="K14" s="50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465068.87844794098</v>
      </c>
      <c r="H15" s="39">
        <f>SUM(H5:H14)</f>
        <v>0</v>
      </c>
      <c r="I15" s="39">
        <f>SUM(I5:I14)</f>
        <v>60498.826733682989</v>
      </c>
      <c r="J15" s="40"/>
      <c r="K15" s="40"/>
      <c r="L15" s="41"/>
      <c r="M15" s="41"/>
      <c r="N15" s="41"/>
      <c r="O15" s="41"/>
    </row>
    <row r="16" spans="2:15" ht="23.25" customHeight="1" thickBot="1" x14ac:dyDescent="0.3"/>
    <row r="17" spans="5:7" ht="31.5" customHeight="1" thickBot="1" x14ac:dyDescent="0.3">
      <c r="E17" s="125" t="s">
        <v>215</v>
      </c>
      <c r="F17" s="132"/>
      <c r="G17" s="39">
        <f>'GAP Analysis Chart'!$C$6</f>
        <v>3000000</v>
      </c>
    </row>
    <row r="18" spans="5:7" ht="28.5" customHeight="1" thickBot="1" x14ac:dyDescent="0.3">
      <c r="E18" s="125" t="s">
        <v>116</v>
      </c>
      <c r="F18" s="132"/>
      <c r="G18" s="48">
        <f>($I$15+(H15*3412/10^6))/$G$17</f>
        <v>2.016627557789433E-2</v>
      </c>
    </row>
    <row r="20" spans="5:7" ht="27" customHeight="1" x14ac:dyDescent="0.25"/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13:F13"/>
    <mergeCell ref="E14:F14"/>
    <mergeCell ref="E15:F15"/>
    <mergeCell ref="E17:F17"/>
    <mergeCell ref="E18:F18"/>
    <mergeCell ref="E12:F12"/>
    <mergeCell ref="B2:K2"/>
    <mergeCell ref="B3:B4"/>
    <mergeCell ref="E3:F4"/>
    <mergeCell ref="G3:K3"/>
    <mergeCell ref="E5:F5"/>
    <mergeCell ref="E6:F6"/>
    <mergeCell ref="E7:F7"/>
    <mergeCell ref="E8:F8"/>
    <mergeCell ref="E9:F9"/>
    <mergeCell ref="E10:F10"/>
    <mergeCell ref="E11:F11"/>
    <mergeCell ref="C3:C4"/>
    <mergeCell ref="D3:D4"/>
    <mergeCell ref="L2:O2"/>
    <mergeCell ref="L3:L4"/>
    <mergeCell ref="M3:M4"/>
    <mergeCell ref="N3:N4"/>
    <mergeCell ref="O3:O4"/>
  </mergeCells>
  <conditionalFormatting sqref="N5">
    <cfRule type="containsText" dxfId="9" priority="2" operator="containsText" text="Implemented">
      <formula>NOT(ISERROR(SEARCH("Implemented",N5)))</formula>
    </cfRule>
  </conditionalFormatting>
  <conditionalFormatting sqref="N6:N14">
    <cfRule type="containsText" dxfId="8" priority="1" operator="containsText" text="Implemented">
      <formula>NOT(ISERROR(SEARCH("Implemented",N6)))</formula>
    </cfRule>
  </conditionalFormatting>
  <dataValidations count="2">
    <dataValidation type="list" allowBlank="1" showInputMessage="1" showErrorMessage="1" sqref="J5:J14">
      <formula1>Fuels</formula1>
    </dataValidation>
    <dataValidation type="list" allowBlank="1" showInputMessage="1" showErrorMessage="1" sqref="N5:N14">
      <formula1>$D$55:$D$57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>
      <selection activeCell="H1" sqref="H1"/>
    </sheetView>
  </sheetViews>
  <sheetFormatPr defaultRowHeight="15" x14ac:dyDescent="0.25"/>
  <cols>
    <col min="1" max="1" width="4.7109375" customWidth="1"/>
    <col min="2" max="2" width="6.42578125" customWidth="1"/>
    <col min="3" max="3" width="14.28515625" customWidth="1"/>
    <col min="4" max="4" width="15.7109375" customWidth="1"/>
    <col min="5" max="5" width="46.42578125" customWidth="1"/>
    <col min="6" max="6" width="6.7109375" customWidth="1"/>
    <col min="7" max="7" width="16" style="20" customWidth="1"/>
    <col min="8" max="8" width="14.28515625" style="20" customWidth="1"/>
    <col min="9" max="9" width="13.28515625" style="20" customWidth="1"/>
    <col min="10" max="10" width="14.140625" style="20" customWidth="1"/>
    <col min="11" max="11" width="20.28515625" style="20" customWidth="1"/>
    <col min="12" max="12" width="14.140625" customWidth="1"/>
    <col min="13" max="13" width="11" customWidth="1"/>
    <col min="14" max="14" width="17.42578125" customWidth="1"/>
  </cols>
  <sheetData>
    <row r="1" spans="2:15" ht="46.5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197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196</v>
      </c>
      <c r="M2" s="117"/>
      <c r="N2" s="117"/>
      <c r="O2" s="118"/>
    </row>
    <row r="3" spans="2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2:15" s="31" customFormat="1" ht="29.25" customHeight="1" thickBot="1" x14ac:dyDescent="0.3">
      <c r="B5" s="42" t="s">
        <v>104</v>
      </c>
      <c r="C5" s="42">
        <v>2009</v>
      </c>
      <c r="D5" s="42" t="s">
        <v>181</v>
      </c>
      <c r="E5" s="141" t="s">
        <v>149</v>
      </c>
      <c r="F5" s="120" t="s">
        <v>143</v>
      </c>
      <c r="G5" s="43">
        <v>500000</v>
      </c>
      <c r="H5" s="32">
        <v>0</v>
      </c>
      <c r="I5" s="33">
        <v>50000</v>
      </c>
      <c r="J5" s="32" t="s">
        <v>195</v>
      </c>
      <c r="K5" s="49">
        <v>3</v>
      </c>
      <c r="L5" s="41"/>
      <c r="M5" s="41"/>
      <c r="N5" s="41" t="s">
        <v>193</v>
      </c>
      <c r="O5" s="41"/>
    </row>
    <row r="6" spans="2:15" s="31" customFormat="1" ht="29.25" customHeight="1" thickBot="1" x14ac:dyDescent="0.3">
      <c r="B6" s="42" t="s">
        <v>105</v>
      </c>
      <c r="C6" s="42">
        <v>2009</v>
      </c>
      <c r="D6" s="42" t="s">
        <v>181</v>
      </c>
      <c r="E6" s="141" t="s">
        <v>150</v>
      </c>
      <c r="F6" s="120" t="s">
        <v>144</v>
      </c>
      <c r="G6" s="43">
        <v>400000</v>
      </c>
      <c r="H6" s="32">
        <v>0</v>
      </c>
      <c r="I6" s="33">
        <v>40000</v>
      </c>
      <c r="J6" s="32" t="s">
        <v>195</v>
      </c>
      <c r="K6" s="49">
        <v>1</v>
      </c>
      <c r="L6" s="41"/>
      <c r="M6" s="41"/>
      <c r="N6" s="41" t="s">
        <v>191</v>
      </c>
      <c r="O6" s="41"/>
    </row>
    <row r="7" spans="2:15" s="31" customFormat="1" ht="29.25" customHeight="1" thickBot="1" x14ac:dyDescent="0.3">
      <c r="B7" s="42" t="s">
        <v>106</v>
      </c>
      <c r="C7" s="42">
        <v>2009</v>
      </c>
      <c r="D7" s="42" t="s">
        <v>181</v>
      </c>
      <c r="E7" s="141" t="s">
        <v>151</v>
      </c>
      <c r="F7" s="120" t="s">
        <v>145</v>
      </c>
      <c r="G7" s="43">
        <v>110000</v>
      </c>
      <c r="H7" s="32">
        <v>0</v>
      </c>
      <c r="I7" s="33">
        <v>11000</v>
      </c>
      <c r="J7" s="32" t="s">
        <v>195</v>
      </c>
      <c r="K7" s="49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107</v>
      </c>
      <c r="C8" s="42">
        <v>2009</v>
      </c>
      <c r="D8" s="62" t="s">
        <v>182</v>
      </c>
      <c r="E8" s="141" t="s">
        <v>152</v>
      </c>
      <c r="F8" s="120" t="s">
        <v>146</v>
      </c>
      <c r="G8" s="43">
        <v>80000</v>
      </c>
      <c r="H8" s="32">
        <v>0</v>
      </c>
      <c r="I8" s="33">
        <v>8000</v>
      </c>
      <c r="J8" s="32" t="s">
        <v>195</v>
      </c>
      <c r="K8" s="49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108</v>
      </c>
      <c r="C9" s="42">
        <v>2010</v>
      </c>
      <c r="D9" s="62" t="s">
        <v>182</v>
      </c>
      <c r="E9" s="141" t="s">
        <v>153</v>
      </c>
      <c r="F9" s="120" t="s">
        <v>147</v>
      </c>
      <c r="G9" s="43">
        <v>60000</v>
      </c>
      <c r="H9" s="32">
        <v>0</v>
      </c>
      <c r="I9" s="33">
        <v>6000</v>
      </c>
      <c r="J9" s="32" t="s">
        <v>195</v>
      </c>
      <c r="K9" s="49">
        <v>5</v>
      </c>
      <c r="L9" s="41"/>
      <c r="M9" s="41"/>
      <c r="N9" s="41" t="s">
        <v>191</v>
      </c>
      <c r="O9" s="41"/>
    </row>
    <row r="10" spans="2:15" s="31" customFormat="1" ht="29.25" customHeight="1" thickBot="1" x14ac:dyDescent="0.3">
      <c r="B10" s="42" t="s">
        <v>109</v>
      </c>
      <c r="C10" s="42">
        <v>2010</v>
      </c>
      <c r="D10" s="62" t="s">
        <v>183</v>
      </c>
      <c r="E10" s="141" t="s">
        <v>154</v>
      </c>
      <c r="F10" s="120" t="s">
        <v>148</v>
      </c>
      <c r="G10" s="43">
        <v>45000</v>
      </c>
      <c r="H10" s="32">
        <v>0</v>
      </c>
      <c r="I10" s="33">
        <v>4500</v>
      </c>
      <c r="J10" s="32" t="s">
        <v>195</v>
      </c>
      <c r="K10" s="49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110</v>
      </c>
      <c r="C11" s="42"/>
      <c r="D11" s="62"/>
      <c r="E11" s="141"/>
      <c r="F11" s="120"/>
      <c r="G11" s="43"/>
      <c r="H11" s="32">
        <v>0</v>
      </c>
      <c r="I11" s="33"/>
      <c r="J11" s="32" t="s">
        <v>195</v>
      </c>
      <c r="K11" s="49"/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111</v>
      </c>
      <c r="C12" s="42"/>
      <c r="D12" s="62"/>
      <c r="E12" s="141"/>
      <c r="F12" s="120"/>
      <c r="G12" s="44"/>
      <c r="H12" s="34">
        <v>0</v>
      </c>
      <c r="I12" s="34"/>
      <c r="J12" s="32"/>
      <c r="K12" s="50"/>
      <c r="L12" s="41"/>
      <c r="M12" s="41"/>
      <c r="N12" s="41"/>
      <c r="O12" s="41"/>
    </row>
    <row r="13" spans="2:15" s="31" customFormat="1" ht="29.25" customHeight="1" thickBot="1" x14ac:dyDescent="0.3">
      <c r="B13" s="42" t="s">
        <v>112</v>
      </c>
      <c r="C13" s="42"/>
      <c r="D13" s="42"/>
      <c r="E13" s="141"/>
      <c r="F13" s="141"/>
      <c r="G13" s="45"/>
      <c r="H13" s="36">
        <v>0</v>
      </c>
      <c r="I13" s="35"/>
      <c r="J13" s="32"/>
      <c r="K13" s="51"/>
      <c r="L13" s="41"/>
      <c r="M13" s="41"/>
      <c r="N13" s="41"/>
      <c r="O13" s="41"/>
    </row>
    <row r="14" spans="2:15" s="31" customFormat="1" ht="29.25" customHeight="1" thickBot="1" x14ac:dyDescent="0.3">
      <c r="B14" s="42" t="s">
        <v>113</v>
      </c>
      <c r="C14" s="42"/>
      <c r="D14" s="42"/>
      <c r="E14" s="141"/>
      <c r="F14" s="120"/>
      <c r="G14" s="44"/>
      <c r="H14" s="34">
        <v>0</v>
      </c>
      <c r="I14" s="34"/>
      <c r="J14" s="32"/>
      <c r="K14" s="50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1195000</v>
      </c>
      <c r="H15" s="39">
        <f>SUM(H5:H14)</f>
        <v>0</v>
      </c>
      <c r="I15" s="39">
        <f>SUM(I5:I14)</f>
        <v>119500</v>
      </c>
      <c r="J15" s="40"/>
      <c r="K15" s="40"/>
      <c r="L15" s="41"/>
      <c r="M15" s="41"/>
      <c r="N15" s="41"/>
      <c r="O15" s="41"/>
    </row>
    <row r="16" spans="2:15" ht="23.25" customHeight="1" thickBot="1" x14ac:dyDescent="0.3"/>
    <row r="17" spans="5:7" ht="50.25" customHeight="1" thickBot="1" x14ac:dyDescent="0.3">
      <c r="E17" s="125" t="s">
        <v>215</v>
      </c>
      <c r="F17" s="132"/>
      <c r="G17" s="39">
        <f>'GAP Analysis Chart'!$C$6</f>
        <v>3000000</v>
      </c>
    </row>
    <row r="18" spans="5:7" ht="49.5" customHeight="1" thickBot="1" x14ac:dyDescent="0.3">
      <c r="E18" s="125" t="s">
        <v>117</v>
      </c>
      <c r="F18" s="132"/>
      <c r="G18" s="48">
        <f>($I$15+(H15*3412/10^6))/$G$17</f>
        <v>3.9833333333333332E-2</v>
      </c>
    </row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13:F13"/>
    <mergeCell ref="E14:F14"/>
    <mergeCell ref="E15:F15"/>
    <mergeCell ref="E17:F17"/>
    <mergeCell ref="E18:F18"/>
    <mergeCell ref="E12:F12"/>
    <mergeCell ref="B2:K2"/>
    <mergeCell ref="B3:B4"/>
    <mergeCell ref="E3:F4"/>
    <mergeCell ref="G3:K3"/>
    <mergeCell ref="E5:F5"/>
    <mergeCell ref="E6:F6"/>
    <mergeCell ref="E7:F7"/>
    <mergeCell ref="E8:F8"/>
    <mergeCell ref="E9:F9"/>
    <mergeCell ref="E10:F10"/>
    <mergeCell ref="E11:F11"/>
    <mergeCell ref="C3:C4"/>
    <mergeCell ref="D3:D4"/>
    <mergeCell ref="L2:O2"/>
    <mergeCell ref="L3:L4"/>
    <mergeCell ref="M3:M4"/>
    <mergeCell ref="N3:N4"/>
    <mergeCell ref="O3:O4"/>
  </mergeCells>
  <conditionalFormatting sqref="N5">
    <cfRule type="containsText" dxfId="7" priority="2" operator="containsText" text="Implemented">
      <formula>NOT(ISERROR(SEARCH("Implemented",N5)))</formula>
    </cfRule>
  </conditionalFormatting>
  <conditionalFormatting sqref="N6:N14">
    <cfRule type="containsText" dxfId="6" priority="1" operator="containsText" text="Implemented">
      <formula>NOT(ISERROR(SEARCH("Implemented",N6)))</formula>
    </cfRule>
  </conditionalFormatting>
  <dataValidations count="2">
    <dataValidation type="list" allowBlank="1" showInputMessage="1" showErrorMessage="1" sqref="J5:J14">
      <formula1>Fuels</formula1>
    </dataValidation>
    <dataValidation type="list" allowBlank="1" showInputMessage="1" showErrorMessage="1" sqref="N5:N14">
      <formula1>$D$55:$D$57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>
      <selection activeCell="G1" sqref="G1"/>
    </sheetView>
  </sheetViews>
  <sheetFormatPr defaultRowHeight="15" x14ac:dyDescent="0.25"/>
  <cols>
    <col min="1" max="1" width="2.42578125" customWidth="1"/>
    <col min="2" max="2" width="6.42578125" customWidth="1"/>
    <col min="3" max="3" width="13" customWidth="1"/>
    <col min="4" max="4" width="22.140625" customWidth="1"/>
    <col min="5" max="5" width="46.5703125" customWidth="1"/>
    <col min="6" max="6" width="11.42578125" customWidth="1"/>
    <col min="7" max="7" width="19.42578125" style="20" customWidth="1"/>
    <col min="8" max="8" width="15.5703125" style="20" customWidth="1"/>
    <col min="9" max="9" width="11.7109375" style="20" customWidth="1"/>
    <col min="10" max="10" width="15.5703125" style="20" customWidth="1"/>
    <col min="11" max="11" width="19.140625" style="20" customWidth="1"/>
    <col min="12" max="12" width="13.85546875" customWidth="1"/>
    <col min="13" max="13" width="11.28515625" customWidth="1"/>
    <col min="14" max="14" width="15.5703125" customWidth="1"/>
    <col min="15" max="15" width="23.42578125" customWidth="1"/>
  </cols>
  <sheetData>
    <row r="1" spans="2:15" ht="46.5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198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196</v>
      </c>
      <c r="M2" s="117"/>
      <c r="N2" s="117"/>
      <c r="O2" s="118"/>
    </row>
    <row r="3" spans="2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2:15" s="31" customFormat="1" ht="29.25" customHeight="1" thickBot="1" x14ac:dyDescent="0.3">
      <c r="B5" s="42" t="s">
        <v>94</v>
      </c>
      <c r="C5" s="42">
        <v>2009</v>
      </c>
      <c r="D5" s="42" t="s">
        <v>181</v>
      </c>
      <c r="E5" s="141" t="s">
        <v>162</v>
      </c>
      <c r="F5" s="120" t="s">
        <v>155</v>
      </c>
      <c r="G5" s="43">
        <v>72750.891304347824</v>
      </c>
      <c r="H5" s="33">
        <v>1000000</v>
      </c>
      <c r="I5" s="33"/>
      <c r="J5" s="32" t="s">
        <v>195</v>
      </c>
      <c r="K5" s="49">
        <v>3</v>
      </c>
      <c r="L5" s="41"/>
      <c r="M5" s="41"/>
      <c r="N5" s="41" t="s">
        <v>193</v>
      </c>
      <c r="O5" s="41"/>
    </row>
    <row r="6" spans="2:15" s="31" customFormat="1" ht="29.25" customHeight="1" thickBot="1" x14ac:dyDescent="0.3">
      <c r="B6" s="42" t="s">
        <v>95</v>
      </c>
      <c r="C6" s="42">
        <v>2009</v>
      </c>
      <c r="D6" s="42" t="s">
        <v>181</v>
      </c>
      <c r="E6" s="141" t="s">
        <v>163</v>
      </c>
      <c r="F6" s="120" t="s">
        <v>156</v>
      </c>
      <c r="G6" s="43">
        <v>70566.117647058825</v>
      </c>
      <c r="H6" s="33">
        <v>900000</v>
      </c>
      <c r="I6" s="33"/>
      <c r="J6" s="32" t="s">
        <v>195</v>
      </c>
      <c r="K6" s="49">
        <v>1</v>
      </c>
      <c r="L6" s="41"/>
      <c r="M6" s="41"/>
      <c r="N6" s="41" t="s">
        <v>191</v>
      </c>
      <c r="O6" s="41"/>
    </row>
    <row r="7" spans="2:15" s="31" customFormat="1" ht="29.25" customHeight="1" thickBot="1" x14ac:dyDescent="0.3">
      <c r="B7" s="42" t="s">
        <v>96</v>
      </c>
      <c r="C7" s="42">
        <v>2009</v>
      </c>
      <c r="D7" s="42" t="s">
        <v>181</v>
      </c>
      <c r="E7" s="141" t="s">
        <v>164</v>
      </c>
      <c r="F7" s="120" t="s">
        <v>157</v>
      </c>
      <c r="G7" s="43">
        <v>66630</v>
      </c>
      <c r="H7" s="33">
        <v>800000</v>
      </c>
      <c r="I7" s="33"/>
      <c r="J7" s="32" t="s">
        <v>195</v>
      </c>
      <c r="K7" s="49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97</v>
      </c>
      <c r="C8" s="42">
        <v>2010</v>
      </c>
      <c r="D8" s="62" t="s">
        <v>182</v>
      </c>
      <c r="E8" s="141" t="s">
        <v>165</v>
      </c>
      <c r="F8" s="120" t="s">
        <v>158</v>
      </c>
      <c r="G8" s="43">
        <v>53128.571428571428</v>
      </c>
      <c r="H8" s="33">
        <v>400000</v>
      </c>
      <c r="I8" s="33"/>
      <c r="J8" s="32" t="s">
        <v>195</v>
      </c>
      <c r="K8" s="49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98</v>
      </c>
      <c r="C9" s="42">
        <v>2009</v>
      </c>
      <c r="D9" s="62" t="s">
        <v>182</v>
      </c>
      <c r="E9" s="141" t="s">
        <v>166</v>
      </c>
      <c r="F9" s="120" t="s">
        <v>159</v>
      </c>
      <c r="G9" s="43">
        <v>51528.2</v>
      </c>
      <c r="H9" s="33">
        <v>300000</v>
      </c>
      <c r="I9" s="33"/>
      <c r="J9" s="32" t="s">
        <v>195</v>
      </c>
      <c r="K9" s="49">
        <v>5</v>
      </c>
      <c r="L9" s="41"/>
      <c r="M9" s="41"/>
      <c r="N9" s="41" t="s">
        <v>191</v>
      </c>
      <c r="O9" s="41"/>
    </row>
    <row r="10" spans="2:15" s="31" customFormat="1" ht="29.25" customHeight="1" thickBot="1" x14ac:dyDescent="0.3">
      <c r="B10" s="42" t="s">
        <v>99</v>
      </c>
      <c r="C10" s="42">
        <v>2010</v>
      </c>
      <c r="D10" s="62" t="s">
        <v>183</v>
      </c>
      <c r="E10" s="141" t="s">
        <v>167</v>
      </c>
      <c r="F10" s="120" t="s">
        <v>160</v>
      </c>
      <c r="G10" s="43">
        <v>49480.5</v>
      </c>
      <c r="H10" s="33">
        <v>200000</v>
      </c>
      <c r="I10" s="33"/>
      <c r="J10" s="32" t="s">
        <v>195</v>
      </c>
      <c r="K10" s="49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100</v>
      </c>
      <c r="C11" s="42">
        <v>2010</v>
      </c>
      <c r="D11" s="62" t="s">
        <v>183</v>
      </c>
      <c r="E11" s="141" t="s">
        <v>168</v>
      </c>
      <c r="F11" s="120" t="s">
        <v>161</v>
      </c>
      <c r="G11" s="43">
        <v>47913.666666666664</v>
      </c>
      <c r="H11" s="33">
        <v>1000000</v>
      </c>
      <c r="I11" s="33"/>
      <c r="J11" s="32" t="s">
        <v>195</v>
      </c>
      <c r="K11" s="49">
        <v>1</v>
      </c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101</v>
      </c>
      <c r="C12" s="42"/>
      <c r="D12" s="62"/>
      <c r="E12" s="141"/>
      <c r="F12" s="120"/>
      <c r="G12" s="44"/>
      <c r="H12" s="79">
        <v>0</v>
      </c>
      <c r="I12" s="79"/>
      <c r="J12" s="32"/>
      <c r="K12" s="50"/>
      <c r="L12" s="41"/>
      <c r="M12" s="41"/>
      <c r="N12" s="41"/>
      <c r="O12" s="41"/>
    </row>
    <row r="13" spans="2:15" s="31" customFormat="1" ht="29.25" customHeight="1" thickBot="1" x14ac:dyDescent="0.3">
      <c r="B13" s="42" t="s">
        <v>102</v>
      </c>
      <c r="C13" s="42"/>
      <c r="D13" s="42"/>
      <c r="E13" s="141"/>
      <c r="F13" s="141"/>
      <c r="G13" s="45"/>
      <c r="H13" s="35">
        <v>0</v>
      </c>
      <c r="I13" s="35"/>
      <c r="J13" s="32"/>
      <c r="K13" s="51"/>
      <c r="L13" s="41"/>
      <c r="M13" s="41"/>
      <c r="N13" s="41"/>
      <c r="O13" s="41"/>
    </row>
    <row r="14" spans="2:15" s="31" customFormat="1" ht="29.25" customHeight="1" thickBot="1" x14ac:dyDescent="0.3">
      <c r="B14" s="42" t="s">
        <v>103</v>
      </c>
      <c r="C14" s="42"/>
      <c r="D14" s="42"/>
      <c r="E14" s="141"/>
      <c r="F14" s="120"/>
      <c r="G14" s="44"/>
      <c r="H14" s="79">
        <v>0</v>
      </c>
      <c r="I14" s="79"/>
      <c r="J14" s="32"/>
      <c r="K14" s="50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411997.94704664475</v>
      </c>
      <c r="H15" s="39">
        <f>SUM(H5:H14)</f>
        <v>4600000</v>
      </c>
      <c r="I15" s="39">
        <f>SUM(I5:I14)</f>
        <v>0</v>
      </c>
      <c r="J15" s="40"/>
      <c r="K15" s="40"/>
      <c r="L15" s="41"/>
      <c r="M15" s="41"/>
      <c r="N15" s="41"/>
      <c r="O15" s="41"/>
    </row>
    <row r="16" spans="2:15" ht="23.25" customHeight="1" thickBot="1" x14ac:dyDescent="0.3"/>
    <row r="17" spans="5:11" ht="31.5" customHeight="1" thickBot="1" x14ac:dyDescent="0.3">
      <c r="E17" s="125" t="s">
        <v>215</v>
      </c>
      <c r="F17" s="132"/>
      <c r="G17" s="39">
        <f>'GAP Analysis Chart'!$C$6</f>
        <v>3000000</v>
      </c>
      <c r="K17" s="78" t="s">
        <v>207</v>
      </c>
    </row>
    <row r="18" spans="5:11" ht="28.5" customHeight="1" thickBot="1" x14ac:dyDescent="0.3">
      <c r="E18" s="125" t="s">
        <v>118</v>
      </c>
      <c r="F18" s="132"/>
      <c r="G18" s="48">
        <f>($I$15+(H15*3412/10^6))/$G$17</f>
        <v>5.2317333333333337E-3</v>
      </c>
    </row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13:F13"/>
    <mergeCell ref="E14:F14"/>
    <mergeCell ref="E15:F15"/>
    <mergeCell ref="E17:F17"/>
    <mergeCell ref="E18:F18"/>
    <mergeCell ref="E12:F12"/>
    <mergeCell ref="B2:K2"/>
    <mergeCell ref="B3:B4"/>
    <mergeCell ref="E3:F4"/>
    <mergeCell ref="G3:K3"/>
    <mergeCell ref="E5:F5"/>
    <mergeCell ref="E6:F6"/>
    <mergeCell ref="E7:F7"/>
    <mergeCell ref="E8:F8"/>
    <mergeCell ref="E9:F9"/>
    <mergeCell ref="E10:F10"/>
    <mergeCell ref="E11:F11"/>
    <mergeCell ref="C3:C4"/>
    <mergeCell ref="D3:D4"/>
    <mergeCell ref="L2:O2"/>
    <mergeCell ref="L3:L4"/>
    <mergeCell ref="M3:M4"/>
    <mergeCell ref="N3:N4"/>
    <mergeCell ref="O3:O4"/>
  </mergeCells>
  <conditionalFormatting sqref="N5">
    <cfRule type="containsText" dxfId="5" priority="2" operator="containsText" text="Implemented">
      <formula>NOT(ISERROR(SEARCH("Implemented",N5)))</formula>
    </cfRule>
  </conditionalFormatting>
  <conditionalFormatting sqref="N6:N14">
    <cfRule type="containsText" dxfId="4" priority="1" operator="containsText" text="Implemented">
      <formula>NOT(ISERROR(SEARCH("Implemented",N6)))</formula>
    </cfRule>
  </conditionalFormatting>
  <dataValidations count="2">
    <dataValidation type="list" allowBlank="1" showInputMessage="1" showErrorMessage="1" sqref="J5:J14">
      <formula1>Fuels</formula1>
    </dataValidation>
    <dataValidation type="list" allowBlank="1" showInputMessage="1" showErrorMessage="1" sqref="N5:N14">
      <formula1>$D$55:$D$57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zoomScaleNormal="100" workbookViewId="0"/>
  </sheetViews>
  <sheetFormatPr defaultColWidth="9.140625" defaultRowHeight="16.5" customHeight="1" x14ac:dyDescent="0.2"/>
  <cols>
    <col min="1" max="1" width="43.28515625" style="3" customWidth="1"/>
    <col min="2" max="2" width="16.7109375" style="2" customWidth="1"/>
    <col min="3" max="3" width="16.85546875" style="2" customWidth="1"/>
    <col min="4" max="4" width="17.85546875" style="2" customWidth="1"/>
    <col min="5" max="5" width="18" style="2" customWidth="1"/>
    <col min="6" max="6" width="17.140625" style="2" customWidth="1"/>
    <col min="7" max="7" width="14.140625" style="4" customWidth="1"/>
    <col min="8" max="10" width="27.5703125" style="2" bestFit="1" customWidth="1"/>
    <col min="11" max="11" width="17.5703125" style="2" customWidth="1"/>
    <col min="12" max="16384" width="9.140625" style="2"/>
  </cols>
  <sheetData>
    <row r="1" spans="1:11" ht="72" customHeight="1" x14ac:dyDescent="0.25">
      <c r="A1" s="5" t="s">
        <v>9</v>
      </c>
      <c r="B1" s="6" t="s">
        <v>10</v>
      </c>
      <c r="C1" s="6" t="s">
        <v>5</v>
      </c>
      <c r="D1" s="6" t="s">
        <v>11</v>
      </c>
      <c r="E1" s="6" t="s">
        <v>6</v>
      </c>
      <c r="F1" s="6" t="s">
        <v>4</v>
      </c>
      <c r="G1" s="6" t="s">
        <v>12</v>
      </c>
    </row>
    <row r="2" spans="1:11" ht="40.5" customHeight="1" x14ac:dyDescent="0.25">
      <c r="A2" s="7" t="s">
        <v>23</v>
      </c>
      <c r="B2" s="8">
        <v>1.7711287609448539E-2</v>
      </c>
      <c r="C2" s="8">
        <v>5.5805839872941965E-2</v>
      </c>
      <c r="D2" s="8">
        <v>5.5857610288131652E-2</v>
      </c>
      <c r="E2" s="8">
        <v>3.8161161148604947E-4</v>
      </c>
      <c r="F2" s="8">
        <v>1.0212237531118886E-2</v>
      </c>
      <c r="G2" s="10">
        <f t="shared" ref="G2:G20" si="0">SUM(B2:F2)</f>
        <v>0.13996858691312711</v>
      </c>
      <c r="H2" s="11"/>
      <c r="I2" s="11"/>
      <c r="J2" s="11"/>
      <c r="K2" s="11"/>
    </row>
    <row r="3" spans="1:11" ht="40.5" customHeight="1" x14ac:dyDescent="0.25">
      <c r="A3" s="7" t="s">
        <v>16</v>
      </c>
      <c r="B3" s="8">
        <v>2.1185351632981474E-2</v>
      </c>
      <c r="C3" s="9" t="s">
        <v>14</v>
      </c>
      <c r="D3" s="8">
        <v>6.0424564436031482E-2</v>
      </c>
      <c r="E3" s="8">
        <v>9.7455642820330948E-3</v>
      </c>
      <c r="F3" s="8">
        <v>5.871802564366755E-2</v>
      </c>
      <c r="G3" s="10">
        <f t="shared" si="0"/>
        <v>0.15007350599471359</v>
      </c>
      <c r="H3" s="11"/>
      <c r="I3" s="11"/>
      <c r="J3" s="11"/>
      <c r="K3" s="11"/>
    </row>
    <row r="4" spans="1:11" ht="40.5" customHeight="1" x14ac:dyDescent="0.25">
      <c r="A4" s="15" t="s">
        <v>32</v>
      </c>
      <c r="B4" s="16" t="s">
        <v>14</v>
      </c>
      <c r="C4" s="16" t="s">
        <v>14</v>
      </c>
      <c r="D4" s="16" t="s">
        <v>14</v>
      </c>
      <c r="E4" s="16" t="s">
        <v>14</v>
      </c>
      <c r="F4" s="16">
        <v>6.647895890837279E-3</v>
      </c>
      <c r="G4" s="16">
        <f t="shared" si="0"/>
        <v>6.647895890837279E-3</v>
      </c>
      <c r="H4" s="11"/>
      <c r="I4" s="11"/>
      <c r="J4" s="11"/>
      <c r="K4" s="11"/>
    </row>
    <row r="5" spans="1:11" ht="40.5" customHeight="1" x14ac:dyDescent="0.25">
      <c r="A5" s="14" t="s">
        <v>28</v>
      </c>
      <c r="B5" s="9" t="s">
        <v>14</v>
      </c>
      <c r="C5" s="9" t="s">
        <v>14</v>
      </c>
      <c r="D5" s="12">
        <v>2.5070468888699494E-2</v>
      </c>
      <c r="E5" s="12">
        <v>1.8757680233183851E-3</v>
      </c>
      <c r="F5" s="12">
        <v>1.9456756547874158E-2</v>
      </c>
      <c r="G5" s="12">
        <f t="shared" si="0"/>
        <v>4.6402993459892038E-2</v>
      </c>
      <c r="H5" s="11"/>
      <c r="I5" s="11"/>
      <c r="J5" s="11"/>
      <c r="K5" s="11"/>
    </row>
    <row r="6" spans="1:11" ht="40.5" customHeight="1" x14ac:dyDescent="0.25">
      <c r="A6" s="15" t="s">
        <v>29</v>
      </c>
      <c r="B6" s="16" t="s">
        <v>14</v>
      </c>
      <c r="C6" s="16" t="s">
        <v>14</v>
      </c>
      <c r="D6" s="16" t="s">
        <v>14</v>
      </c>
      <c r="E6" s="16" t="s">
        <v>14</v>
      </c>
      <c r="F6" s="16">
        <v>0.12223998272932506</v>
      </c>
      <c r="G6" s="16">
        <f t="shared" si="0"/>
        <v>0.12223998272932506</v>
      </c>
      <c r="H6" s="11"/>
      <c r="I6" s="11"/>
      <c r="J6" s="11"/>
      <c r="K6" s="11"/>
    </row>
    <row r="7" spans="1:11" ht="40.5" customHeight="1" x14ac:dyDescent="0.25">
      <c r="A7" s="15" t="s">
        <v>33</v>
      </c>
      <c r="B7" s="16" t="s">
        <v>14</v>
      </c>
      <c r="C7" s="16" t="s">
        <v>14</v>
      </c>
      <c r="D7" s="16" t="s">
        <v>14</v>
      </c>
      <c r="E7" s="16" t="s">
        <v>14</v>
      </c>
      <c r="F7" s="16">
        <v>0.11572065994436759</v>
      </c>
      <c r="G7" s="16">
        <f t="shared" si="0"/>
        <v>0.11572065994436759</v>
      </c>
      <c r="H7" s="11"/>
      <c r="I7" s="11"/>
      <c r="J7" s="11"/>
      <c r="K7" s="11"/>
    </row>
    <row r="8" spans="1:11" ht="40.5" customHeight="1" x14ac:dyDescent="0.25">
      <c r="A8" s="7" t="s">
        <v>26</v>
      </c>
      <c r="B8" s="8">
        <v>1.4016768285404402E-2</v>
      </c>
      <c r="C8" s="8">
        <v>6.8046605042251102E-2</v>
      </c>
      <c r="D8" s="8">
        <v>1.8797662188754029E-2</v>
      </c>
      <c r="E8" s="9" t="s">
        <v>14</v>
      </c>
      <c r="F8" s="9" t="s">
        <v>14</v>
      </c>
      <c r="G8" s="10">
        <f t="shared" si="0"/>
        <v>0.10086103551640954</v>
      </c>
      <c r="H8" s="11"/>
      <c r="I8" s="11"/>
      <c r="J8" s="11"/>
      <c r="K8" s="11"/>
    </row>
    <row r="9" spans="1:11" ht="40.5" customHeight="1" x14ac:dyDescent="0.25">
      <c r="A9" s="7" t="s">
        <v>15</v>
      </c>
      <c r="B9" s="8">
        <v>5.0668691775089458E-3</v>
      </c>
      <c r="C9" s="8">
        <v>2.6689772013520695E-3</v>
      </c>
      <c r="D9" s="8">
        <v>3.6443510693119331E-2</v>
      </c>
      <c r="E9" s="8">
        <v>7.1415856208461373E-3</v>
      </c>
      <c r="F9" s="8">
        <v>4.5242093782153318E-2</v>
      </c>
      <c r="G9" s="10">
        <f t="shared" si="0"/>
        <v>9.6563036474979796E-2</v>
      </c>
      <c r="H9" s="11"/>
      <c r="I9" s="11"/>
      <c r="J9" s="11"/>
      <c r="K9" s="11"/>
    </row>
    <row r="10" spans="1:11" ht="40.5" customHeight="1" x14ac:dyDescent="0.25">
      <c r="A10" s="7" t="s">
        <v>27</v>
      </c>
      <c r="B10" s="8">
        <v>4.4539063301123595E-2</v>
      </c>
      <c r="C10" s="8">
        <v>9.9248663706242939E-4</v>
      </c>
      <c r="D10" s="8">
        <v>2.2902480291231097E-3</v>
      </c>
      <c r="E10" s="9" t="s">
        <v>14</v>
      </c>
      <c r="F10" s="9" t="s">
        <v>14</v>
      </c>
      <c r="G10" s="10">
        <f t="shared" si="0"/>
        <v>4.7821797967309135E-2</v>
      </c>
      <c r="H10" s="11"/>
      <c r="I10" s="11"/>
      <c r="J10" s="11"/>
      <c r="K10" s="11"/>
    </row>
    <row r="11" spans="1:11" ht="40.5" customHeight="1" x14ac:dyDescent="0.25">
      <c r="A11" s="7" t="s">
        <v>20</v>
      </c>
      <c r="B11" s="8">
        <v>1.5648935289832574E-2</v>
      </c>
      <c r="C11" s="9" t="s">
        <v>14</v>
      </c>
      <c r="D11" s="8">
        <v>8.0060114817020106E-2</v>
      </c>
      <c r="E11" s="9" t="s">
        <v>14</v>
      </c>
      <c r="F11" s="8">
        <v>2.541730886109661E-2</v>
      </c>
      <c r="G11" s="10">
        <f t="shared" si="0"/>
        <v>0.12112635896794929</v>
      </c>
      <c r="H11" s="11"/>
      <c r="I11" s="11"/>
      <c r="J11" s="11"/>
      <c r="K11" s="11"/>
    </row>
    <row r="12" spans="1:11" ht="40.5" customHeight="1" x14ac:dyDescent="0.25">
      <c r="A12" s="7" t="s">
        <v>13</v>
      </c>
      <c r="B12" s="8">
        <v>2.2997225202213287E-2</v>
      </c>
      <c r="C12" s="9" t="s">
        <v>14</v>
      </c>
      <c r="D12" s="8">
        <v>6.7437668561099035E-2</v>
      </c>
      <c r="E12" s="8">
        <v>2.4767521648793277E-2</v>
      </c>
      <c r="F12" s="8">
        <v>5.9581344343283826E-2</v>
      </c>
      <c r="G12" s="10">
        <f t="shared" si="0"/>
        <v>0.17478375975538943</v>
      </c>
      <c r="H12" s="11"/>
      <c r="I12" s="11"/>
      <c r="J12" s="11"/>
      <c r="K12" s="11"/>
    </row>
    <row r="13" spans="1:11" ht="40.5" customHeight="1" x14ac:dyDescent="0.25">
      <c r="A13" s="7" t="s">
        <v>22</v>
      </c>
      <c r="B13" s="8">
        <v>3.6265131172843808E-2</v>
      </c>
      <c r="C13" s="9" t="s">
        <v>14</v>
      </c>
      <c r="D13" s="8">
        <v>9.8715329165522003E-2</v>
      </c>
      <c r="E13" s="12">
        <v>1.424913083702452E-2</v>
      </c>
      <c r="F13" s="8">
        <v>3.4330324851005838E-2</v>
      </c>
      <c r="G13" s="10">
        <f t="shared" si="0"/>
        <v>0.18355991602639618</v>
      </c>
      <c r="H13" s="11"/>
      <c r="I13" s="11"/>
      <c r="J13" s="11"/>
      <c r="K13" s="11"/>
    </row>
    <row r="14" spans="1:11" ht="40.5" customHeight="1" x14ac:dyDescent="0.25">
      <c r="A14" s="7" t="s">
        <v>19</v>
      </c>
      <c r="B14" s="8">
        <v>1.4401277244467079E-2</v>
      </c>
      <c r="C14" s="8">
        <v>9.1466584975901724E-3</v>
      </c>
      <c r="D14" s="8">
        <v>8.4033579490615601E-2</v>
      </c>
      <c r="E14" s="8">
        <v>2.8210611734576195E-3</v>
      </c>
      <c r="F14" s="9" t="s">
        <v>14</v>
      </c>
      <c r="G14" s="10">
        <f t="shared" si="0"/>
        <v>0.11040257640613048</v>
      </c>
      <c r="H14" s="11"/>
      <c r="I14" s="11"/>
      <c r="J14" s="11"/>
      <c r="K14" s="11"/>
    </row>
    <row r="15" spans="1:11" ht="40.5" customHeight="1" x14ac:dyDescent="0.25">
      <c r="A15" s="7" t="s">
        <v>17</v>
      </c>
      <c r="B15" s="8">
        <v>9.0053662113034581E-3</v>
      </c>
      <c r="C15" s="8">
        <v>2.7604282729037297E-2</v>
      </c>
      <c r="D15" s="8">
        <v>6.9478802783140378E-2</v>
      </c>
      <c r="E15" s="8">
        <v>2.9276627088362052E-3</v>
      </c>
      <c r="F15" s="8">
        <v>2.79669001183139E-2</v>
      </c>
      <c r="G15" s="10">
        <f t="shared" si="0"/>
        <v>0.13698301455063125</v>
      </c>
      <c r="H15" s="11"/>
      <c r="I15" s="11"/>
      <c r="J15" s="11"/>
      <c r="K15" s="11"/>
    </row>
    <row r="16" spans="1:11" ht="40.5" customHeight="1" x14ac:dyDescent="0.25">
      <c r="A16" s="7" t="s">
        <v>21</v>
      </c>
      <c r="B16" s="8">
        <v>2.2292524881590441E-3</v>
      </c>
      <c r="C16" s="8">
        <v>6.4884897860139346E-3</v>
      </c>
      <c r="D16" s="8">
        <v>4.0572322703500571E-2</v>
      </c>
      <c r="E16" s="12">
        <v>3.4772695205004655E-3</v>
      </c>
      <c r="F16" s="8">
        <v>2.9941502495864237E-2</v>
      </c>
      <c r="G16" s="10">
        <f t="shared" si="0"/>
        <v>8.2708836994038248E-2</v>
      </c>
      <c r="H16" s="11"/>
      <c r="I16" s="11"/>
      <c r="J16" s="11"/>
      <c r="K16" s="11"/>
    </row>
    <row r="17" spans="1:11" ht="40.5" customHeight="1" x14ac:dyDescent="0.25">
      <c r="A17" s="13" t="s">
        <v>24</v>
      </c>
      <c r="B17" s="8">
        <v>1.5014070273973114E-2</v>
      </c>
      <c r="C17" s="8">
        <v>0.15934208373252257</v>
      </c>
      <c r="D17" s="8">
        <v>0.10011808521193721</v>
      </c>
      <c r="E17" s="9" t="s">
        <v>14</v>
      </c>
      <c r="F17" s="8">
        <v>5.6245464327266494E-2</v>
      </c>
      <c r="G17" s="10">
        <f t="shared" si="0"/>
        <v>0.33071970354569941</v>
      </c>
      <c r="H17" s="11"/>
      <c r="I17" s="11"/>
      <c r="J17" s="11"/>
      <c r="K17" s="11"/>
    </row>
    <row r="18" spans="1:11" ht="40.5" customHeight="1" x14ac:dyDescent="0.25">
      <c r="A18" s="7" t="s">
        <v>25</v>
      </c>
      <c r="B18" s="8">
        <v>3.9334165055754317E-3</v>
      </c>
      <c r="C18" s="8">
        <v>7.6656278431301164E-3</v>
      </c>
      <c r="D18" s="8">
        <v>7.6428473310519884E-2</v>
      </c>
      <c r="E18" s="9" t="s">
        <v>14</v>
      </c>
      <c r="F18" s="8">
        <v>5.6183133536977965E-3</v>
      </c>
      <c r="G18" s="10">
        <f t="shared" si="0"/>
        <v>9.3645831012923231E-2</v>
      </c>
      <c r="H18" s="11"/>
      <c r="I18" s="11"/>
      <c r="J18" s="11"/>
      <c r="K18" s="11"/>
    </row>
    <row r="19" spans="1:11" ht="40.5" customHeight="1" x14ac:dyDescent="0.25">
      <c r="A19" s="15" t="s">
        <v>30</v>
      </c>
      <c r="B19" s="16" t="s">
        <v>14</v>
      </c>
      <c r="C19" s="16" t="s">
        <v>14</v>
      </c>
      <c r="D19" s="16">
        <v>3.0118681259357398E-2</v>
      </c>
      <c r="E19" s="16" t="s">
        <v>14</v>
      </c>
      <c r="F19" s="16">
        <v>8.5088794290011753E-3</v>
      </c>
      <c r="G19" s="16">
        <f t="shared" si="0"/>
        <v>3.862756068835857E-2</v>
      </c>
      <c r="H19" s="11"/>
      <c r="I19" s="11"/>
      <c r="J19" s="11"/>
      <c r="K19" s="11"/>
    </row>
    <row r="20" spans="1:11" ht="40.5" customHeight="1" x14ac:dyDescent="0.25">
      <c r="A20" s="7" t="s">
        <v>18</v>
      </c>
      <c r="B20" s="8">
        <v>2.9019513507535722E-2</v>
      </c>
      <c r="C20" s="8">
        <v>3.8419280465090255E-3</v>
      </c>
      <c r="D20" s="8">
        <v>7.3980919538999046E-2</v>
      </c>
      <c r="E20" s="8">
        <v>1.1620873475406721E-2</v>
      </c>
      <c r="F20" s="8">
        <v>3.2099552716585676E-2</v>
      </c>
      <c r="G20" s="10">
        <f t="shared" si="0"/>
        <v>0.15056278728503619</v>
      </c>
      <c r="H20" s="11"/>
      <c r="I20" s="11"/>
      <c r="J20" s="11"/>
      <c r="K20" s="11"/>
    </row>
    <row r="21" spans="1:11" ht="40.5" customHeight="1" x14ac:dyDescent="0.25">
      <c r="A21" s="15" t="s">
        <v>35</v>
      </c>
      <c r="B21" s="16" t="s">
        <v>14</v>
      </c>
      <c r="C21" s="16" t="s">
        <v>14</v>
      </c>
      <c r="D21" s="16" t="s">
        <v>14</v>
      </c>
      <c r="E21" s="16" t="s">
        <v>14</v>
      </c>
      <c r="F21" s="16" t="s">
        <v>14</v>
      </c>
      <c r="G21" s="16" t="s">
        <v>14</v>
      </c>
      <c r="H21" s="11"/>
      <c r="I21" s="11"/>
      <c r="J21" s="11"/>
      <c r="K21" s="11"/>
    </row>
    <row r="22" spans="1:11" ht="40.5" customHeight="1" x14ac:dyDescent="0.25">
      <c r="A22" s="15" t="s">
        <v>31</v>
      </c>
      <c r="B22" s="16" t="s">
        <v>14</v>
      </c>
      <c r="C22" s="16">
        <v>9.6134756013524017E-3</v>
      </c>
      <c r="D22" s="16" t="s">
        <v>14</v>
      </c>
      <c r="E22" s="16" t="s">
        <v>14</v>
      </c>
      <c r="F22" s="16">
        <v>1.7758587027241104E-2</v>
      </c>
      <c r="G22" s="16">
        <f>SUM(B22:F22)</f>
        <v>2.7372062628593506E-2</v>
      </c>
      <c r="H22" s="11"/>
      <c r="I22" s="11"/>
      <c r="J22" s="11"/>
      <c r="K22" s="11"/>
    </row>
    <row r="23" spans="1:11" ht="40.5" customHeight="1" x14ac:dyDescent="0.25">
      <c r="A23" s="15" t="s">
        <v>34</v>
      </c>
      <c r="B23" s="16" t="s">
        <v>14</v>
      </c>
      <c r="C23" s="16" t="s">
        <v>14</v>
      </c>
      <c r="D23" s="16" t="s">
        <v>14</v>
      </c>
      <c r="E23" s="16">
        <v>5.6444887051808692E-4</v>
      </c>
      <c r="F23" s="16" t="s">
        <v>14</v>
      </c>
      <c r="G23" s="16">
        <f>SUM(B23:F23)</f>
        <v>5.6444887051808692E-4</v>
      </c>
      <c r="H23" s="11"/>
      <c r="I23" s="11"/>
      <c r="J23" s="11"/>
      <c r="K23" s="11"/>
    </row>
    <row r="24" spans="1:11" ht="40.5" customHeight="1" x14ac:dyDescent="0.25">
      <c r="A24" s="15" t="s">
        <v>36</v>
      </c>
      <c r="B24" s="16" t="s">
        <v>14</v>
      </c>
      <c r="C24" s="16" t="s">
        <v>14</v>
      </c>
      <c r="D24" s="16" t="s">
        <v>14</v>
      </c>
      <c r="E24" s="16" t="s">
        <v>14</v>
      </c>
      <c r="F24" s="16" t="s">
        <v>14</v>
      </c>
      <c r="G24" s="16" t="s">
        <v>14</v>
      </c>
      <c r="H24" s="11"/>
      <c r="I24" s="11"/>
      <c r="J24" s="11"/>
      <c r="K24" s="11"/>
    </row>
    <row r="25" spans="1:11" ht="15.75" x14ac:dyDescent="0.2">
      <c r="B25" s="17"/>
      <c r="C25" s="17"/>
      <c r="D25" s="17"/>
      <c r="E25" s="17"/>
      <c r="F25" s="17"/>
      <c r="H25" s="4"/>
      <c r="I25" s="4"/>
      <c r="J25" s="4"/>
      <c r="K25" s="4"/>
    </row>
    <row r="26" spans="1:11" ht="15.75" x14ac:dyDescent="0.2">
      <c r="B26" s="18"/>
      <c r="C26" s="18"/>
      <c r="D26" s="18"/>
      <c r="E26" s="18"/>
      <c r="H26" s="4"/>
      <c r="I26" s="4"/>
      <c r="J26" s="4"/>
      <c r="K26" s="4"/>
    </row>
    <row r="27" spans="1:11" ht="15.75" x14ac:dyDescent="0.2">
      <c r="B27" s="19"/>
      <c r="C27" s="19"/>
      <c r="D27" s="19"/>
      <c r="E27" s="19"/>
      <c r="H27" s="4"/>
      <c r="I27" s="4"/>
      <c r="J27" s="4"/>
      <c r="K27" s="4"/>
    </row>
    <row r="28" spans="1:11" ht="15.75" x14ac:dyDescent="0.2">
      <c r="H28" s="4"/>
      <c r="I28" s="4"/>
      <c r="J28" s="4"/>
      <c r="K28" s="4"/>
    </row>
    <row r="29" spans="1:11" ht="15.75" x14ac:dyDescent="0.2">
      <c r="H29" s="4"/>
      <c r="I29" s="4"/>
      <c r="J29" s="4"/>
      <c r="K29" s="4"/>
    </row>
    <row r="30" spans="1:11" ht="15.75" x14ac:dyDescent="0.2">
      <c r="H30" s="4"/>
      <c r="I30" s="4"/>
      <c r="J30" s="4"/>
      <c r="K30" s="4"/>
    </row>
    <row r="31" spans="1:11" ht="15.75" x14ac:dyDescent="0.2">
      <c r="H31" s="4"/>
      <c r="I31" s="4"/>
      <c r="J31" s="4"/>
      <c r="K31" s="4"/>
    </row>
    <row r="32" spans="1:11" ht="15.75" x14ac:dyDescent="0.2">
      <c r="H32" s="4"/>
      <c r="I32" s="4"/>
      <c r="J32" s="4"/>
      <c r="K32" s="4"/>
    </row>
    <row r="33" spans="8:11" ht="15.75" x14ac:dyDescent="0.2">
      <c r="H33" s="4"/>
      <c r="I33" s="4"/>
      <c r="J33" s="4"/>
      <c r="K33" s="4"/>
    </row>
    <row r="34" spans="8:11" ht="15.75" x14ac:dyDescent="0.2">
      <c r="H34" s="4"/>
      <c r="I34" s="4"/>
      <c r="J34" s="4"/>
      <c r="K34" s="4"/>
    </row>
    <row r="35" spans="8:11" ht="15.75" x14ac:dyDescent="0.2">
      <c r="H35" s="4"/>
      <c r="I35" s="4"/>
      <c r="J35" s="4"/>
      <c r="K35" s="4"/>
    </row>
    <row r="36" spans="8:11" ht="15.75" x14ac:dyDescent="0.2">
      <c r="H36" s="4"/>
      <c r="I36" s="4"/>
      <c r="J36" s="4"/>
      <c r="K36" s="4"/>
    </row>
    <row r="37" spans="8:11" ht="15.75" x14ac:dyDescent="0.2">
      <c r="H37" s="4"/>
      <c r="I37" s="4"/>
      <c r="J37" s="4"/>
      <c r="K37" s="4"/>
    </row>
    <row r="38" spans="8:11" ht="15.75" x14ac:dyDescent="0.2">
      <c r="H38" s="4"/>
      <c r="I38" s="4"/>
      <c r="J38" s="4"/>
      <c r="K38" s="4"/>
    </row>
    <row r="39" spans="8:11" ht="15.75" x14ac:dyDescent="0.2">
      <c r="H39" s="4"/>
      <c r="I39" s="4"/>
      <c r="J39" s="4"/>
      <c r="K39" s="4"/>
    </row>
    <row r="40" spans="8:11" ht="15.75" x14ac:dyDescent="0.2">
      <c r="H40" s="4"/>
      <c r="I40" s="4"/>
      <c r="J40" s="4"/>
      <c r="K40" s="4"/>
    </row>
    <row r="41" spans="8:11" ht="15.75" x14ac:dyDescent="0.2">
      <c r="H41" s="4"/>
      <c r="I41" s="4"/>
      <c r="J41" s="4"/>
      <c r="K41" s="4"/>
    </row>
    <row r="42" spans="8:11" ht="15.75" x14ac:dyDescent="0.2">
      <c r="H42" s="4"/>
      <c r="I42" s="4"/>
      <c r="J42" s="4"/>
      <c r="K42" s="4"/>
    </row>
    <row r="43" spans="8:11" ht="15.75" x14ac:dyDescent="0.2">
      <c r="H43" s="4"/>
      <c r="I43" s="4"/>
      <c r="J43" s="4"/>
      <c r="K43" s="4"/>
    </row>
    <row r="44" spans="8:11" ht="15.75" x14ac:dyDescent="0.2">
      <c r="H44" s="4"/>
      <c r="I44" s="4"/>
      <c r="J44" s="4"/>
      <c r="K44" s="4"/>
    </row>
    <row r="45" spans="8:11" ht="15.75" x14ac:dyDescent="0.2">
      <c r="H45" s="4"/>
      <c r="I45" s="4"/>
      <c r="J45" s="4"/>
      <c r="K45" s="4"/>
    </row>
    <row r="46" spans="8:11" ht="15.75" x14ac:dyDescent="0.2">
      <c r="H46" s="4"/>
      <c r="I46" s="4"/>
      <c r="J46" s="4"/>
      <c r="K46" s="4"/>
    </row>
    <row r="47" spans="8:11" ht="15.75" x14ac:dyDescent="0.2">
      <c r="H47" s="4"/>
      <c r="I47" s="4"/>
      <c r="J47" s="4"/>
      <c r="K47" s="4"/>
    </row>
    <row r="48" spans="8:11" ht="15.75" x14ac:dyDescent="0.2">
      <c r="H48" s="4"/>
      <c r="I48" s="4"/>
      <c r="J48" s="4"/>
      <c r="K48" s="4"/>
    </row>
    <row r="49" spans="8:11" ht="15.75" x14ac:dyDescent="0.2">
      <c r="H49" s="4"/>
      <c r="I49" s="4"/>
      <c r="J49" s="4"/>
      <c r="K49" s="4"/>
    </row>
    <row r="50" spans="8:11" ht="15.75" x14ac:dyDescent="0.2">
      <c r="H50" s="4"/>
      <c r="I50" s="4"/>
      <c r="J50" s="4"/>
      <c r="K50" s="4"/>
    </row>
    <row r="51" spans="8:11" ht="15.75" x14ac:dyDescent="0.2">
      <c r="H51" s="4"/>
      <c r="I51" s="4"/>
      <c r="J51" s="4"/>
      <c r="K51" s="4"/>
    </row>
    <row r="52" spans="8:11" ht="15.75" x14ac:dyDescent="0.2">
      <c r="H52" s="4"/>
      <c r="I52" s="4"/>
      <c r="J52" s="4"/>
      <c r="K52" s="4"/>
    </row>
    <row r="53" spans="8:11" ht="15.75" x14ac:dyDescent="0.2">
      <c r="H53" s="4"/>
      <c r="I53" s="4"/>
      <c r="J53" s="4"/>
      <c r="K53" s="4"/>
    </row>
    <row r="54" spans="8:11" ht="15.75" x14ac:dyDescent="0.2">
      <c r="H54" s="4"/>
      <c r="I54" s="4"/>
      <c r="J54" s="4"/>
      <c r="K54" s="4"/>
    </row>
    <row r="55" spans="8:11" ht="15.75" x14ac:dyDescent="0.2">
      <c r="H55" s="4"/>
      <c r="I55" s="4"/>
      <c r="J55" s="4"/>
      <c r="K55" s="4"/>
    </row>
    <row r="56" spans="8:11" ht="15.75" x14ac:dyDescent="0.2">
      <c r="H56" s="4"/>
      <c r="I56" s="4"/>
      <c r="J56" s="4"/>
      <c r="K56" s="4"/>
    </row>
    <row r="57" spans="8:11" ht="15.75" x14ac:dyDescent="0.2">
      <c r="H57" s="4"/>
      <c r="I57" s="4"/>
      <c r="J57" s="4"/>
      <c r="K57" s="4"/>
    </row>
    <row r="58" spans="8:11" ht="15.75" x14ac:dyDescent="0.2">
      <c r="H58" s="4"/>
      <c r="I58" s="4"/>
      <c r="J58" s="4"/>
      <c r="K58" s="4"/>
    </row>
    <row r="59" spans="8:11" ht="15.75" x14ac:dyDescent="0.2">
      <c r="H59" s="4"/>
      <c r="I59" s="4"/>
      <c r="J59" s="4"/>
      <c r="K59" s="4"/>
    </row>
    <row r="60" spans="8:11" ht="15.75" x14ac:dyDescent="0.2">
      <c r="H60" s="4"/>
      <c r="I60" s="4"/>
      <c r="J60" s="4"/>
      <c r="K60" s="4"/>
    </row>
    <row r="61" spans="8:11" ht="15.75" x14ac:dyDescent="0.2">
      <c r="H61" s="4"/>
      <c r="I61" s="4"/>
      <c r="J61" s="4"/>
      <c r="K61" s="4"/>
    </row>
    <row r="62" spans="8:11" ht="15.75" x14ac:dyDescent="0.2">
      <c r="H62" s="4"/>
      <c r="I62" s="4"/>
      <c r="J62" s="4"/>
      <c r="K62" s="4"/>
    </row>
    <row r="63" spans="8:11" ht="15.75" x14ac:dyDescent="0.2">
      <c r="H63" s="4"/>
      <c r="I63" s="4"/>
      <c r="J63" s="4"/>
      <c r="K63" s="4"/>
    </row>
    <row r="64" spans="8:11" ht="15.75" x14ac:dyDescent="0.2">
      <c r="H64" s="4"/>
      <c r="I64" s="4"/>
      <c r="J64" s="4"/>
      <c r="K64" s="4"/>
    </row>
    <row r="65" spans="8:11" ht="15.75" x14ac:dyDescent="0.2">
      <c r="H65" s="4"/>
      <c r="I65" s="4"/>
      <c r="J65" s="4"/>
      <c r="K65" s="4"/>
    </row>
    <row r="66" spans="8:11" ht="15.75" x14ac:dyDescent="0.2">
      <c r="H66" s="4"/>
      <c r="I66" s="4"/>
      <c r="J66" s="4"/>
      <c r="K66" s="4"/>
    </row>
    <row r="67" spans="8:11" ht="15.75" x14ac:dyDescent="0.2">
      <c r="H67" s="4"/>
      <c r="I67" s="4"/>
      <c r="J67" s="4"/>
      <c r="K67" s="4"/>
    </row>
    <row r="68" spans="8:11" ht="15.75" x14ac:dyDescent="0.2">
      <c r="H68" s="4"/>
      <c r="I68" s="4"/>
      <c r="J68" s="4"/>
      <c r="K68" s="4"/>
    </row>
    <row r="69" spans="8:11" ht="15.75" x14ac:dyDescent="0.2">
      <c r="H69" s="4"/>
      <c r="I69" s="4"/>
      <c r="J69" s="4"/>
      <c r="K69" s="4"/>
    </row>
    <row r="70" spans="8:11" ht="15.75" x14ac:dyDescent="0.2">
      <c r="H70" s="4"/>
      <c r="I70" s="4"/>
      <c r="J70" s="4"/>
      <c r="K70" s="4"/>
    </row>
    <row r="71" spans="8:11" ht="15.75" x14ac:dyDescent="0.2">
      <c r="H71" s="4"/>
      <c r="I71" s="4"/>
      <c r="J71" s="4"/>
      <c r="K71" s="4"/>
    </row>
    <row r="72" spans="8:11" ht="15.75" x14ac:dyDescent="0.2">
      <c r="H72" s="4"/>
      <c r="I72" s="4"/>
      <c r="J72" s="4"/>
      <c r="K72" s="4"/>
    </row>
    <row r="73" spans="8:11" ht="15.75" x14ac:dyDescent="0.2">
      <c r="H73" s="4"/>
      <c r="I73" s="4"/>
      <c r="J73" s="4"/>
      <c r="K73" s="4"/>
    </row>
    <row r="74" spans="8:11" ht="15.75" x14ac:dyDescent="0.2">
      <c r="H74" s="4"/>
      <c r="I74" s="4"/>
      <c r="J74" s="4"/>
      <c r="K74" s="4"/>
    </row>
    <row r="75" spans="8:11" ht="15.75" x14ac:dyDescent="0.2">
      <c r="H75" s="4"/>
      <c r="I75" s="4"/>
      <c r="J75" s="4"/>
      <c r="K75" s="4"/>
    </row>
    <row r="76" spans="8:11" ht="15.75" x14ac:dyDescent="0.2">
      <c r="H76" s="4"/>
      <c r="I76" s="4"/>
      <c r="J76" s="4"/>
      <c r="K76" s="4"/>
    </row>
    <row r="77" spans="8:11" ht="15.75" x14ac:dyDescent="0.2">
      <c r="H77" s="4"/>
      <c r="I77" s="4"/>
      <c r="J77" s="4"/>
      <c r="K77" s="4"/>
    </row>
    <row r="78" spans="8:11" ht="15.75" x14ac:dyDescent="0.2">
      <c r="H78" s="4"/>
      <c r="I78" s="4"/>
      <c r="J78" s="4"/>
      <c r="K78" s="4"/>
    </row>
    <row r="79" spans="8:11" ht="15.75" x14ac:dyDescent="0.2">
      <c r="H79" s="4"/>
      <c r="I79" s="4"/>
      <c r="J79" s="4"/>
      <c r="K79" s="4"/>
    </row>
    <row r="80" spans="8:11" ht="15.75" x14ac:dyDescent="0.2">
      <c r="H80" s="4"/>
      <c r="I80" s="4"/>
      <c r="J80" s="4"/>
      <c r="K80" s="4"/>
    </row>
    <row r="81" spans="8:11" ht="15.75" x14ac:dyDescent="0.2">
      <c r="H81" s="4"/>
      <c r="I81" s="4"/>
      <c r="J81" s="4"/>
      <c r="K81" s="4"/>
    </row>
    <row r="82" spans="8:11" ht="15.75" x14ac:dyDescent="0.2">
      <c r="H82" s="4"/>
      <c r="I82" s="4"/>
      <c r="J82" s="4"/>
      <c r="K82" s="4"/>
    </row>
    <row r="83" spans="8:11" ht="15.75" x14ac:dyDescent="0.2">
      <c r="H83" s="4"/>
      <c r="I83" s="4"/>
      <c r="J83" s="4"/>
      <c r="K83" s="4"/>
    </row>
    <row r="84" spans="8:11" ht="15.75" x14ac:dyDescent="0.2">
      <c r="H84" s="4"/>
      <c r="I84" s="4"/>
      <c r="J84" s="4"/>
      <c r="K84" s="4"/>
    </row>
    <row r="85" spans="8:11" ht="15.75" x14ac:dyDescent="0.2">
      <c r="H85" s="4"/>
      <c r="I85" s="4"/>
      <c r="J85" s="4"/>
      <c r="K85" s="4"/>
    </row>
    <row r="86" spans="8:11" ht="15.75" x14ac:dyDescent="0.2">
      <c r="H86" s="4"/>
      <c r="I86" s="4"/>
      <c r="J86" s="4"/>
      <c r="K86" s="4"/>
    </row>
    <row r="87" spans="8:11" ht="15.75" x14ac:dyDescent="0.2">
      <c r="H87" s="4"/>
      <c r="I87" s="4"/>
      <c r="J87" s="4"/>
      <c r="K87" s="4"/>
    </row>
    <row r="88" spans="8:11" ht="15.75" x14ac:dyDescent="0.2">
      <c r="H88" s="4"/>
      <c r="I88" s="4"/>
      <c r="J88" s="4"/>
      <c r="K88" s="4"/>
    </row>
    <row r="89" spans="8:11" ht="15.75" x14ac:dyDescent="0.2">
      <c r="H89" s="4"/>
      <c r="I89" s="4"/>
      <c r="J89" s="4"/>
      <c r="K89" s="4"/>
    </row>
    <row r="90" spans="8:11" ht="15.75" x14ac:dyDescent="0.2">
      <c r="H90" s="4"/>
      <c r="I90" s="4"/>
      <c r="J90" s="4"/>
      <c r="K90" s="4"/>
    </row>
    <row r="91" spans="8:11" ht="15.75" x14ac:dyDescent="0.2">
      <c r="H91" s="4"/>
      <c r="I91" s="4"/>
      <c r="J91" s="4"/>
      <c r="K91" s="4"/>
    </row>
    <row r="92" spans="8:11" ht="15.75" x14ac:dyDescent="0.2">
      <c r="H92" s="4"/>
      <c r="I92" s="4"/>
      <c r="J92" s="4"/>
      <c r="K92" s="4"/>
    </row>
    <row r="93" spans="8:11" ht="15.75" x14ac:dyDescent="0.2">
      <c r="H93" s="4"/>
      <c r="I93" s="4"/>
      <c r="J93" s="4"/>
      <c r="K93" s="4"/>
    </row>
    <row r="94" spans="8:11" ht="15.75" x14ac:dyDescent="0.2">
      <c r="H94" s="4"/>
      <c r="I94" s="4"/>
      <c r="J94" s="4"/>
      <c r="K94" s="4"/>
    </row>
    <row r="95" spans="8:11" ht="15.75" x14ac:dyDescent="0.2">
      <c r="H95" s="4"/>
      <c r="I95" s="4"/>
      <c r="J95" s="4"/>
      <c r="K95" s="4"/>
    </row>
    <row r="96" spans="8:11" ht="15.75" x14ac:dyDescent="0.2">
      <c r="H96" s="4"/>
      <c r="I96" s="4"/>
      <c r="J96" s="4"/>
      <c r="K96" s="4"/>
    </row>
    <row r="97" spans="8:11" ht="15.75" x14ac:dyDescent="0.2">
      <c r="H97" s="4"/>
      <c r="I97" s="4"/>
      <c r="J97" s="4"/>
      <c r="K97" s="4"/>
    </row>
    <row r="98" spans="8:11" ht="15.75" x14ac:dyDescent="0.2">
      <c r="H98" s="4"/>
      <c r="I98" s="4"/>
      <c r="J98" s="4"/>
      <c r="K98" s="4"/>
    </row>
    <row r="99" spans="8:11" ht="15.75" x14ac:dyDescent="0.2">
      <c r="H99" s="4"/>
      <c r="I99" s="4"/>
      <c r="J99" s="4"/>
      <c r="K99" s="4"/>
    </row>
    <row r="100" spans="8:11" ht="15.75" x14ac:dyDescent="0.2">
      <c r="H100" s="4"/>
      <c r="I100" s="4"/>
      <c r="J100" s="4"/>
      <c r="K100" s="4"/>
    </row>
    <row r="101" spans="8:11" ht="15.75" x14ac:dyDescent="0.2">
      <c r="H101" s="4"/>
      <c r="I101" s="4"/>
      <c r="J101" s="4"/>
      <c r="K101" s="4"/>
    </row>
    <row r="102" spans="8:11" ht="15.75" x14ac:dyDescent="0.2">
      <c r="H102" s="4"/>
      <c r="I102" s="4"/>
      <c r="J102" s="4"/>
      <c r="K102" s="4"/>
    </row>
    <row r="103" spans="8:11" ht="15.75" x14ac:dyDescent="0.2">
      <c r="H103" s="4"/>
      <c r="I103" s="4"/>
      <c r="J103" s="4"/>
      <c r="K103" s="4"/>
    </row>
    <row r="104" spans="8:11" ht="15.75" x14ac:dyDescent="0.2">
      <c r="H104" s="4"/>
      <c r="I104" s="4"/>
      <c r="J104" s="4"/>
      <c r="K104" s="4"/>
    </row>
    <row r="105" spans="8:11" ht="15.75" x14ac:dyDescent="0.2">
      <c r="H105" s="4"/>
      <c r="I105" s="4"/>
      <c r="J105" s="4"/>
      <c r="K105" s="4"/>
    </row>
    <row r="106" spans="8:11" ht="15.75" x14ac:dyDescent="0.2">
      <c r="H106" s="4"/>
      <c r="I106" s="4"/>
      <c r="J106" s="4"/>
      <c r="K106" s="4"/>
    </row>
    <row r="107" spans="8:11" ht="15.75" x14ac:dyDescent="0.2">
      <c r="H107" s="4"/>
      <c r="I107" s="4"/>
      <c r="J107" s="4"/>
      <c r="K107" s="4"/>
    </row>
    <row r="108" spans="8:11" ht="15.75" x14ac:dyDescent="0.2">
      <c r="H108" s="4"/>
      <c r="I108" s="4"/>
      <c r="J108" s="4"/>
      <c r="K108" s="4"/>
    </row>
    <row r="109" spans="8:11" ht="15.75" x14ac:dyDescent="0.2">
      <c r="H109" s="4"/>
      <c r="I109" s="4"/>
      <c r="J109" s="4"/>
      <c r="K109" s="4"/>
    </row>
    <row r="110" spans="8:11" ht="15.75" x14ac:dyDescent="0.2">
      <c r="H110" s="4"/>
      <c r="I110" s="4"/>
      <c r="J110" s="4"/>
      <c r="K110" s="4"/>
    </row>
    <row r="111" spans="8:11" ht="15.75" x14ac:dyDescent="0.2">
      <c r="H111" s="4"/>
      <c r="I111" s="4"/>
      <c r="J111" s="4"/>
      <c r="K111" s="4"/>
    </row>
    <row r="112" spans="8:11" ht="15.75" x14ac:dyDescent="0.2">
      <c r="H112" s="4"/>
      <c r="I112" s="4"/>
      <c r="J112" s="4"/>
      <c r="K112" s="4"/>
    </row>
    <row r="113" spans="8:11" ht="15.75" x14ac:dyDescent="0.2">
      <c r="H113" s="4"/>
      <c r="I113" s="4"/>
      <c r="J113" s="4"/>
      <c r="K113" s="4"/>
    </row>
    <row r="114" spans="8:11" ht="15.75" x14ac:dyDescent="0.2">
      <c r="H114" s="4"/>
      <c r="I114" s="4"/>
      <c r="J114" s="4"/>
      <c r="K114" s="4"/>
    </row>
    <row r="115" spans="8:11" ht="15.75" x14ac:dyDescent="0.2">
      <c r="H115" s="4"/>
      <c r="I115" s="4"/>
      <c r="J115" s="4"/>
      <c r="K115" s="4"/>
    </row>
    <row r="116" spans="8:11" ht="15.75" x14ac:dyDescent="0.2">
      <c r="H116" s="4"/>
      <c r="I116" s="4"/>
      <c r="J116" s="4"/>
      <c r="K116" s="4"/>
    </row>
    <row r="117" spans="8:11" ht="15.75" x14ac:dyDescent="0.2">
      <c r="H117" s="4"/>
      <c r="I117" s="4"/>
      <c r="J117" s="4"/>
      <c r="K117" s="4"/>
    </row>
    <row r="118" spans="8:11" ht="15.75" x14ac:dyDescent="0.2">
      <c r="H118" s="4"/>
      <c r="I118" s="4"/>
      <c r="J118" s="4"/>
      <c r="K118" s="4"/>
    </row>
    <row r="119" spans="8:11" ht="15.75" x14ac:dyDescent="0.2">
      <c r="H119" s="4"/>
      <c r="I119" s="4"/>
      <c r="J119" s="4"/>
      <c r="K119" s="4"/>
    </row>
    <row r="120" spans="8:11" ht="15.75" x14ac:dyDescent="0.2">
      <c r="H120" s="4"/>
      <c r="I120" s="4"/>
      <c r="J120" s="4"/>
      <c r="K120" s="4"/>
    </row>
    <row r="121" spans="8:11" ht="15.75" x14ac:dyDescent="0.2">
      <c r="H121" s="4"/>
      <c r="I121" s="4"/>
      <c r="J121" s="4"/>
      <c r="K121" s="4"/>
    </row>
    <row r="122" spans="8:11" ht="15.75" x14ac:dyDescent="0.2">
      <c r="H122" s="4"/>
      <c r="I122" s="4"/>
      <c r="J122" s="4"/>
      <c r="K122" s="4"/>
    </row>
    <row r="123" spans="8:11" ht="15.75" x14ac:dyDescent="0.2">
      <c r="H123" s="4"/>
      <c r="I123" s="4"/>
      <c r="J123" s="4"/>
      <c r="K123" s="4"/>
    </row>
    <row r="124" spans="8:11" ht="15.75" x14ac:dyDescent="0.2">
      <c r="H124" s="4"/>
      <c r="I124" s="4"/>
      <c r="J124" s="4"/>
      <c r="K124" s="4"/>
    </row>
    <row r="125" spans="8:11" ht="15.75" x14ac:dyDescent="0.2">
      <c r="H125" s="4"/>
      <c r="I125" s="4"/>
      <c r="J125" s="4"/>
      <c r="K125" s="4"/>
    </row>
    <row r="126" spans="8:11" ht="15.75" x14ac:dyDescent="0.2">
      <c r="H126" s="4"/>
      <c r="I126" s="4"/>
      <c r="J126" s="4"/>
      <c r="K126" s="4"/>
    </row>
    <row r="127" spans="8:11" ht="15.75" x14ac:dyDescent="0.2">
      <c r="H127" s="4"/>
      <c r="I127" s="4"/>
      <c r="J127" s="4"/>
      <c r="K127" s="4"/>
    </row>
    <row r="128" spans="8:11" ht="15.75" x14ac:dyDescent="0.2">
      <c r="H128" s="4"/>
      <c r="I128" s="4"/>
      <c r="J128" s="4"/>
      <c r="K128" s="4"/>
    </row>
    <row r="129" spans="8:11" ht="15.75" x14ac:dyDescent="0.2">
      <c r="H129" s="4"/>
      <c r="I129" s="4"/>
      <c r="J129" s="4"/>
      <c r="K129" s="4"/>
    </row>
    <row r="130" spans="8:11" ht="15.75" x14ac:dyDescent="0.2">
      <c r="H130" s="4"/>
      <c r="I130" s="4"/>
      <c r="J130" s="4"/>
      <c r="K130" s="4"/>
    </row>
    <row r="131" spans="8:11" ht="15.75" x14ac:dyDescent="0.2">
      <c r="H131" s="4"/>
      <c r="I131" s="4"/>
      <c r="J131" s="4"/>
      <c r="K131" s="4"/>
    </row>
    <row r="132" spans="8:11" ht="15.75" x14ac:dyDescent="0.2">
      <c r="H132" s="4"/>
      <c r="I132" s="4"/>
      <c r="J132" s="4"/>
      <c r="K132" s="4"/>
    </row>
    <row r="133" spans="8:11" ht="15.75" x14ac:dyDescent="0.2">
      <c r="H133" s="4"/>
      <c r="I133" s="4"/>
      <c r="J133" s="4"/>
      <c r="K133" s="4"/>
    </row>
    <row r="134" spans="8:11" ht="15.75" x14ac:dyDescent="0.2">
      <c r="H134" s="4"/>
      <c r="I134" s="4"/>
      <c r="J134" s="4"/>
      <c r="K134" s="4"/>
    </row>
    <row r="135" spans="8:11" ht="15.75" x14ac:dyDescent="0.2">
      <c r="H135" s="4"/>
      <c r="I135" s="4"/>
      <c r="J135" s="4"/>
      <c r="K135" s="4"/>
    </row>
    <row r="136" spans="8:11" ht="15.75" x14ac:dyDescent="0.2">
      <c r="H136" s="4"/>
      <c r="I136" s="4"/>
      <c r="J136" s="4"/>
      <c r="K136" s="4"/>
    </row>
    <row r="137" spans="8:11" ht="15.75" x14ac:dyDescent="0.2">
      <c r="H137" s="4"/>
      <c r="I137" s="4"/>
      <c r="J137" s="4"/>
      <c r="K137" s="4"/>
    </row>
    <row r="138" spans="8:11" ht="15.75" x14ac:dyDescent="0.2">
      <c r="H138" s="4"/>
      <c r="I138" s="4"/>
      <c r="J138" s="4"/>
      <c r="K138" s="4"/>
    </row>
    <row r="139" spans="8:11" ht="15.75" x14ac:dyDescent="0.2">
      <c r="H139" s="4"/>
      <c r="I139" s="4"/>
      <c r="J139" s="4"/>
      <c r="K139" s="4"/>
    </row>
    <row r="140" spans="8:11" ht="15.75" x14ac:dyDescent="0.2">
      <c r="H140" s="4"/>
      <c r="I140" s="4"/>
      <c r="J140" s="4"/>
      <c r="K140" s="4"/>
    </row>
    <row r="141" spans="8:11" ht="15.75" x14ac:dyDescent="0.2">
      <c r="H141" s="4"/>
      <c r="I141" s="4"/>
      <c r="J141" s="4"/>
      <c r="K141" s="4"/>
    </row>
    <row r="142" spans="8:11" ht="15.75" x14ac:dyDescent="0.2">
      <c r="H142" s="4"/>
      <c r="I142" s="4"/>
      <c r="J142" s="4"/>
      <c r="K142" s="4"/>
    </row>
    <row r="143" spans="8:11" ht="15.75" x14ac:dyDescent="0.2">
      <c r="H143" s="4"/>
      <c r="I143" s="4"/>
      <c r="J143" s="4"/>
      <c r="K143" s="4"/>
    </row>
    <row r="144" spans="8:11" ht="15.75" x14ac:dyDescent="0.2">
      <c r="H144" s="4"/>
      <c r="I144" s="4"/>
      <c r="J144" s="4"/>
      <c r="K144" s="4"/>
    </row>
    <row r="145" spans="8:11" ht="15.75" x14ac:dyDescent="0.2">
      <c r="H145" s="4"/>
      <c r="I145" s="4"/>
      <c r="J145" s="4"/>
      <c r="K145" s="4"/>
    </row>
    <row r="146" spans="8:11" ht="15.75" x14ac:dyDescent="0.2">
      <c r="H146" s="4"/>
      <c r="I146" s="4"/>
      <c r="J146" s="4"/>
      <c r="K146" s="4"/>
    </row>
    <row r="147" spans="8:11" ht="15.75" x14ac:dyDescent="0.2">
      <c r="H147" s="4"/>
      <c r="I147" s="4"/>
      <c r="J147" s="4"/>
      <c r="K147" s="4"/>
    </row>
    <row r="148" spans="8:11" ht="15.75" x14ac:dyDescent="0.2">
      <c r="H148" s="4"/>
      <c r="I148" s="4"/>
      <c r="J148" s="4"/>
      <c r="K148" s="4"/>
    </row>
    <row r="149" spans="8:11" ht="15.75" x14ac:dyDescent="0.2">
      <c r="H149" s="4"/>
      <c r="I149" s="4"/>
      <c r="J149" s="4"/>
      <c r="K149" s="4"/>
    </row>
    <row r="150" spans="8:11" ht="15.75" x14ac:dyDescent="0.2">
      <c r="H150" s="4"/>
      <c r="I150" s="4"/>
      <c r="J150" s="4"/>
      <c r="K150" s="4"/>
    </row>
    <row r="151" spans="8:11" ht="15.75" x14ac:dyDescent="0.2">
      <c r="H151" s="4"/>
      <c r="I151" s="4"/>
      <c r="J151" s="4"/>
      <c r="K151" s="4"/>
    </row>
    <row r="152" spans="8:11" ht="15.75" x14ac:dyDescent="0.2">
      <c r="H152" s="4"/>
      <c r="I152" s="4"/>
      <c r="J152" s="4"/>
      <c r="K152" s="4"/>
    </row>
    <row r="153" spans="8:11" ht="15.75" x14ac:dyDescent="0.2">
      <c r="H153" s="4"/>
      <c r="I153" s="4"/>
      <c r="J153" s="4"/>
      <c r="K153" s="4"/>
    </row>
    <row r="154" spans="8:11" ht="15.75" x14ac:dyDescent="0.2">
      <c r="H154" s="4"/>
      <c r="I154" s="4"/>
      <c r="J154" s="4"/>
      <c r="K154" s="4"/>
    </row>
    <row r="155" spans="8:11" ht="15.75" x14ac:dyDescent="0.2">
      <c r="H155" s="4"/>
      <c r="I155" s="4"/>
      <c r="J155" s="4"/>
      <c r="K155" s="4"/>
    </row>
    <row r="156" spans="8:11" ht="15.75" x14ac:dyDescent="0.2">
      <c r="H156" s="4"/>
      <c r="I156" s="4"/>
      <c r="J156" s="4"/>
      <c r="K156" s="4"/>
    </row>
    <row r="157" spans="8:11" ht="15.75" x14ac:dyDescent="0.2">
      <c r="H157" s="4"/>
      <c r="I157" s="4"/>
      <c r="J157" s="4"/>
      <c r="K157" s="4"/>
    </row>
    <row r="158" spans="8:11" ht="15.75" x14ac:dyDescent="0.2">
      <c r="H158" s="4"/>
      <c r="I158" s="4"/>
      <c r="J158" s="4"/>
      <c r="K158" s="4"/>
    </row>
    <row r="159" spans="8:11" ht="15.75" x14ac:dyDescent="0.2">
      <c r="H159" s="4"/>
      <c r="I159" s="4"/>
      <c r="J159" s="4"/>
      <c r="K159" s="4"/>
    </row>
    <row r="160" spans="8:11" ht="15.75" x14ac:dyDescent="0.2">
      <c r="H160" s="4"/>
      <c r="I160" s="4"/>
      <c r="J160" s="4"/>
      <c r="K160" s="4"/>
    </row>
    <row r="161" spans="8:11" ht="15.75" x14ac:dyDescent="0.2">
      <c r="H161" s="4"/>
      <c r="I161" s="4"/>
      <c r="J161" s="4"/>
      <c r="K161" s="4"/>
    </row>
    <row r="162" spans="8:11" ht="15.75" x14ac:dyDescent="0.2">
      <c r="H162" s="4"/>
      <c r="I162" s="4"/>
      <c r="J162" s="4"/>
      <c r="K162" s="4"/>
    </row>
    <row r="163" spans="8:11" ht="15.75" x14ac:dyDescent="0.2">
      <c r="H163" s="4"/>
      <c r="I163" s="4"/>
      <c r="J163" s="4"/>
      <c r="K163" s="4"/>
    </row>
    <row r="164" spans="8:11" ht="15.75" x14ac:dyDescent="0.2">
      <c r="H164" s="4"/>
      <c r="I164" s="4"/>
      <c r="J164" s="4"/>
      <c r="K164" s="4"/>
    </row>
    <row r="165" spans="8:11" ht="15.75" x14ac:dyDescent="0.2">
      <c r="H165" s="4"/>
      <c r="I165" s="4"/>
      <c r="J165" s="4"/>
      <c r="K165" s="4"/>
    </row>
    <row r="166" spans="8:11" ht="15.75" x14ac:dyDescent="0.2">
      <c r="H166" s="4"/>
      <c r="I166" s="4"/>
      <c r="J166" s="4"/>
      <c r="K166" s="4"/>
    </row>
    <row r="167" spans="8:11" ht="15.75" x14ac:dyDescent="0.2">
      <c r="H167" s="4"/>
      <c r="I167" s="4"/>
      <c r="J167" s="4"/>
      <c r="K167" s="4"/>
    </row>
    <row r="168" spans="8:11" ht="15.75" x14ac:dyDescent="0.2">
      <c r="H168" s="4"/>
      <c r="I168" s="4"/>
      <c r="J168" s="4"/>
      <c r="K168" s="4"/>
    </row>
    <row r="169" spans="8:11" ht="15.75" x14ac:dyDescent="0.2">
      <c r="H169" s="4"/>
      <c r="I169" s="4"/>
      <c r="J169" s="4"/>
      <c r="K169" s="4"/>
    </row>
    <row r="170" spans="8:11" ht="15.75" x14ac:dyDescent="0.2">
      <c r="H170" s="4"/>
      <c r="I170" s="4"/>
      <c r="J170" s="4"/>
      <c r="K170" s="4"/>
    </row>
    <row r="171" spans="8:11" ht="15.75" x14ac:dyDescent="0.2">
      <c r="H171" s="4"/>
      <c r="I171" s="4"/>
      <c r="J171" s="4"/>
      <c r="K171" s="4"/>
    </row>
    <row r="172" spans="8:11" ht="15.75" x14ac:dyDescent="0.2">
      <c r="H172" s="4"/>
      <c r="I172" s="4"/>
      <c r="J172" s="4"/>
      <c r="K172" s="4"/>
    </row>
    <row r="173" spans="8:11" ht="15.75" x14ac:dyDescent="0.2">
      <c r="H173" s="4"/>
      <c r="I173" s="4"/>
      <c r="J173" s="4"/>
      <c r="K173" s="4"/>
    </row>
    <row r="174" spans="8:11" ht="15.75" x14ac:dyDescent="0.2">
      <c r="H174" s="4"/>
      <c r="I174" s="4"/>
      <c r="J174" s="4"/>
      <c r="K174" s="4"/>
    </row>
    <row r="175" spans="8:11" ht="15.75" x14ac:dyDescent="0.2">
      <c r="H175" s="4"/>
      <c r="I175" s="4"/>
      <c r="J175" s="4"/>
      <c r="K175" s="4"/>
    </row>
    <row r="176" spans="8:11" ht="15.75" x14ac:dyDescent="0.2">
      <c r="H176" s="4"/>
      <c r="I176" s="4"/>
      <c r="J176" s="4"/>
      <c r="K176" s="4"/>
    </row>
    <row r="177" spans="8:11" ht="15.75" x14ac:dyDescent="0.2">
      <c r="H177" s="4"/>
      <c r="I177" s="4"/>
      <c r="J177" s="4"/>
      <c r="K177" s="4"/>
    </row>
    <row r="178" spans="8:11" ht="15.75" x14ac:dyDescent="0.2">
      <c r="H178" s="4"/>
      <c r="I178" s="4"/>
      <c r="J178" s="4"/>
      <c r="K178" s="4"/>
    </row>
    <row r="179" spans="8:11" ht="15.75" x14ac:dyDescent="0.2">
      <c r="H179" s="4"/>
      <c r="I179" s="4"/>
      <c r="J179" s="4"/>
      <c r="K179" s="4"/>
    </row>
    <row r="180" spans="8:11" ht="15.75" x14ac:dyDescent="0.2">
      <c r="H180" s="4"/>
      <c r="I180" s="4"/>
      <c r="J180" s="4"/>
      <c r="K180" s="4"/>
    </row>
    <row r="181" spans="8:11" ht="15.75" x14ac:dyDescent="0.2">
      <c r="H181" s="4"/>
      <c r="I181" s="4"/>
      <c r="J181" s="4"/>
      <c r="K181" s="4"/>
    </row>
    <row r="182" spans="8:11" ht="15.75" x14ac:dyDescent="0.2">
      <c r="H182" s="4"/>
      <c r="I182" s="4"/>
      <c r="J182" s="4"/>
      <c r="K182" s="4"/>
    </row>
    <row r="183" spans="8:11" ht="15.75" x14ac:dyDescent="0.2">
      <c r="H183" s="4"/>
      <c r="I183" s="4"/>
      <c r="J183" s="4"/>
      <c r="K183" s="4"/>
    </row>
    <row r="184" spans="8:11" ht="15.75" x14ac:dyDescent="0.2">
      <c r="H184" s="4"/>
      <c r="I184" s="4"/>
      <c r="J184" s="4"/>
      <c r="K184" s="4"/>
    </row>
    <row r="185" spans="8:11" ht="15.75" x14ac:dyDescent="0.2">
      <c r="H185" s="4"/>
      <c r="I185" s="4"/>
      <c r="J185" s="4"/>
      <c r="K185" s="4"/>
    </row>
    <row r="186" spans="8:11" ht="15.75" x14ac:dyDescent="0.2">
      <c r="H186" s="4"/>
      <c r="I186" s="4"/>
      <c r="J186" s="4"/>
      <c r="K186" s="4"/>
    </row>
    <row r="187" spans="8:11" ht="15.75" x14ac:dyDescent="0.2">
      <c r="H187" s="4"/>
      <c r="I187" s="4"/>
      <c r="J187" s="4"/>
      <c r="K187" s="4"/>
    </row>
    <row r="188" spans="8:11" ht="15.75" x14ac:dyDescent="0.2">
      <c r="H188" s="4"/>
      <c r="I188" s="4"/>
      <c r="J188" s="4"/>
      <c r="K188" s="4"/>
    </row>
    <row r="189" spans="8:11" ht="15.75" x14ac:dyDescent="0.2">
      <c r="H189" s="4"/>
      <c r="I189" s="4"/>
      <c r="J189" s="4"/>
      <c r="K189" s="4"/>
    </row>
    <row r="190" spans="8:11" ht="15.75" x14ac:dyDescent="0.2">
      <c r="H190" s="4"/>
      <c r="I190" s="4"/>
      <c r="J190" s="4"/>
      <c r="K190" s="4"/>
    </row>
    <row r="191" spans="8:11" ht="15.75" x14ac:dyDescent="0.2">
      <c r="H191" s="4"/>
      <c r="I191" s="4"/>
      <c r="J191" s="4"/>
      <c r="K191" s="4"/>
    </row>
    <row r="192" spans="8:11" ht="15.75" x14ac:dyDescent="0.2">
      <c r="H192" s="4"/>
      <c r="I192" s="4"/>
      <c r="J192" s="4"/>
      <c r="K192" s="4"/>
    </row>
    <row r="193" spans="8:11" ht="15.75" x14ac:dyDescent="0.2">
      <c r="H193" s="4"/>
      <c r="I193" s="4"/>
      <c r="J193" s="4"/>
      <c r="K193" s="4"/>
    </row>
    <row r="194" spans="8:11" ht="15.75" x14ac:dyDescent="0.2">
      <c r="H194" s="4"/>
      <c r="I194" s="4"/>
      <c r="J194" s="4"/>
      <c r="K194" s="4"/>
    </row>
    <row r="195" spans="8:11" ht="15.75" x14ac:dyDescent="0.2">
      <c r="H195" s="4"/>
      <c r="I195" s="4"/>
      <c r="J195" s="4"/>
      <c r="K195" s="4"/>
    </row>
    <row r="196" spans="8:11" ht="15.75" x14ac:dyDescent="0.2">
      <c r="H196" s="4"/>
      <c r="I196" s="4"/>
      <c r="J196" s="4"/>
      <c r="K196" s="4"/>
    </row>
    <row r="197" spans="8:11" ht="15.75" x14ac:dyDescent="0.2">
      <c r="H197" s="4"/>
      <c r="I197" s="4"/>
      <c r="J197" s="4"/>
      <c r="K197" s="4"/>
    </row>
    <row r="198" spans="8:11" ht="15.75" x14ac:dyDescent="0.2">
      <c r="H198" s="4"/>
      <c r="I198" s="4"/>
      <c r="J198" s="4"/>
      <c r="K198" s="4"/>
    </row>
    <row r="199" spans="8:11" ht="15.75" x14ac:dyDescent="0.2">
      <c r="H199" s="4"/>
      <c r="I199" s="4"/>
      <c r="J199" s="4"/>
      <c r="K199" s="4"/>
    </row>
    <row r="200" spans="8:11" ht="15.75" x14ac:dyDescent="0.2">
      <c r="H200" s="4"/>
      <c r="I200" s="4"/>
      <c r="J200" s="4"/>
      <c r="K200" s="4"/>
    </row>
    <row r="201" spans="8:11" ht="15.75" x14ac:dyDescent="0.2">
      <c r="H201" s="4"/>
      <c r="I201" s="4"/>
      <c r="J201" s="4"/>
      <c r="K201" s="4"/>
    </row>
    <row r="202" spans="8:11" ht="15.75" x14ac:dyDescent="0.2">
      <c r="H202" s="4"/>
      <c r="I202" s="4"/>
      <c r="J202" s="4"/>
      <c r="K202" s="4"/>
    </row>
    <row r="203" spans="8:11" ht="15.75" x14ac:dyDescent="0.2">
      <c r="H203" s="4"/>
      <c r="I203" s="4"/>
      <c r="J203" s="4"/>
      <c r="K203" s="4"/>
    </row>
    <row r="204" spans="8:11" ht="15.75" x14ac:dyDescent="0.2">
      <c r="H204" s="4"/>
      <c r="I204" s="4"/>
      <c r="J204" s="4"/>
      <c r="K204" s="4"/>
    </row>
    <row r="205" spans="8:11" ht="15.75" x14ac:dyDescent="0.2">
      <c r="H205" s="4"/>
      <c r="I205" s="4"/>
      <c r="J205" s="4"/>
      <c r="K205" s="4"/>
    </row>
    <row r="206" spans="8:11" ht="15.75" x14ac:dyDescent="0.2">
      <c r="H206" s="4"/>
      <c r="I206" s="4"/>
      <c r="J206" s="4"/>
      <c r="K206" s="4"/>
    </row>
    <row r="207" spans="8:11" ht="15.75" x14ac:dyDescent="0.2">
      <c r="H207" s="4"/>
      <c r="I207" s="4"/>
      <c r="J207" s="4"/>
      <c r="K207" s="4"/>
    </row>
    <row r="208" spans="8:11" ht="15.75" x14ac:dyDescent="0.2">
      <c r="H208" s="4"/>
      <c r="I208" s="4"/>
      <c r="J208" s="4"/>
      <c r="K208" s="4"/>
    </row>
    <row r="209" spans="8:11" ht="15.75" x14ac:dyDescent="0.2">
      <c r="H209" s="4"/>
      <c r="I209" s="4"/>
      <c r="J209" s="4"/>
      <c r="K209" s="4"/>
    </row>
    <row r="210" spans="8:11" ht="15.75" x14ac:dyDescent="0.2">
      <c r="H210" s="4"/>
      <c r="I210" s="4"/>
      <c r="J210" s="4"/>
      <c r="K210" s="4"/>
    </row>
    <row r="211" spans="8:11" ht="15.75" x14ac:dyDescent="0.2">
      <c r="H211" s="4"/>
      <c r="I211" s="4"/>
      <c r="J211" s="4"/>
      <c r="K211" s="4"/>
    </row>
    <row r="212" spans="8:11" ht="15.75" x14ac:dyDescent="0.2">
      <c r="H212" s="4"/>
      <c r="I212" s="4"/>
      <c r="J212" s="4"/>
      <c r="K212" s="4"/>
    </row>
    <row r="213" spans="8:11" ht="15.75" x14ac:dyDescent="0.2">
      <c r="H213" s="4"/>
      <c r="I213" s="4"/>
      <c r="J213" s="4"/>
      <c r="K213" s="4"/>
    </row>
    <row r="214" spans="8:11" ht="15.75" x14ac:dyDescent="0.2">
      <c r="H214" s="4"/>
      <c r="I214" s="4"/>
      <c r="J214" s="4"/>
      <c r="K214" s="4"/>
    </row>
    <row r="215" spans="8:11" ht="15.75" x14ac:dyDescent="0.2">
      <c r="H215" s="4"/>
      <c r="I215" s="4"/>
      <c r="J215" s="4"/>
      <c r="K215" s="4"/>
    </row>
    <row r="216" spans="8:11" ht="15.75" x14ac:dyDescent="0.2">
      <c r="H216" s="4"/>
      <c r="I216" s="4"/>
      <c r="J216" s="4"/>
      <c r="K216" s="4"/>
    </row>
    <row r="217" spans="8:11" ht="15.75" x14ac:dyDescent="0.2">
      <c r="H217" s="4"/>
      <c r="I217" s="4"/>
      <c r="J217" s="4"/>
      <c r="K217" s="4"/>
    </row>
    <row r="218" spans="8:11" ht="15.75" x14ac:dyDescent="0.2">
      <c r="H218" s="4"/>
      <c r="I218" s="4"/>
      <c r="J218" s="4"/>
      <c r="K218" s="4"/>
    </row>
    <row r="219" spans="8:11" ht="15.75" x14ac:dyDescent="0.2">
      <c r="H219" s="4"/>
      <c r="I219" s="4"/>
      <c r="J219" s="4"/>
      <c r="K219" s="4"/>
    </row>
    <row r="220" spans="8:11" ht="15.75" x14ac:dyDescent="0.2">
      <c r="H220" s="4"/>
      <c r="I220" s="4"/>
      <c r="J220" s="4"/>
      <c r="K220" s="4"/>
    </row>
    <row r="221" spans="8:11" ht="15.75" x14ac:dyDescent="0.2">
      <c r="H221" s="4"/>
      <c r="I221" s="4"/>
      <c r="J221" s="4"/>
      <c r="K221" s="4"/>
    </row>
    <row r="222" spans="8:11" ht="15.75" x14ac:dyDescent="0.2">
      <c r="H222" s="4"/>
      <c r="I222" s="4"/>
      <c r="J222" s="4"/>
      <c r="K222" s="4"/>
    </row>
    <row r="223" spans="8:11" ht="15.75" x14ac:dyDescent="0.2">
      <c r="H223" s="4"/>
      <c r="I223" s="4"/>
      <c r="J223" s="4"/>
      <c r="K223" s="4"/>
    </row>
    <row r="224" spans="8:11" ht="15.75" x14ac:dyDescent="0.2">
      <c r="H224" s="4"/>
      <c r="I224" s="4"/>
      <c r="J224" s="4"/>
      <c r="K224" s="4"/>
    </row>
    <row r="225" spans="8:11" ht="15.75" x14ac:dyDescent="0.2">
      <c r="H225" s="4"/>
      <c r="I225" s="4"/>
      <c r="J225" s="4"/>
      <c r="K225" s="4"/>
    </row>
    <row r="226" spans="8:11" ht="15.75" x14ac:dyDescent="0.2">
      <c r="H226" s="4"/>
      <c r="I226" s="4"/>
      <c r="J226" s="4"/>
      <c r="K226" s="4"/>
    </row>
    <row r="227" spans="8:11" ht="15.75" x14ac:dyDescent="0.2">
      <c r="H227" s="4"/>
      <c r="I227" s="4"/>
      <c r="J227" s="4"/>
      <c r="K227" s="4"/>
    </row>
    <row r="228" spans="8:11" ht="15.75" x14ac:dyDescent="0.2">
      <c r="H228" s="4"/>
      <c r="I228" s="4"/>
      <c r="J228" s="4"/>
      <c r="K228" s="4"/>
    </row>
    <row r="229" spans="8:11" ht="15.75" x14ac:dyDescent="0.2">
      <c r="H229" s="4"/>
      <c r="I229" s="4"/>
      <c r="J229" s="4"/>
      <c r="K229" s="4"/>
    </row>
    <row r="230" spans="8:11" ht="15.75" x14ac:dyDescent="0.2">
      <c r="H230" s="4"/>
      <c r="I230" s="4"/>
      <c r="J230" s="4"/>
      <c r="K230" s="4"/>
    </row>
    <row r="231" spans="8:11" ht="15.75" x14ac:dyDescent="0.2">
      <c r="H231" s="4"/>
      <c r="I231" s="4"/>
      <c r="J231" s="4"/>
      <c r="K231" s="4"/>
    </row>
    <row r="232" spans="8:11" ht="15.75" x14ac:dyDescent="0.2">
      <c r="H232" s="4"/>
      <c r="I232" s="4"/>
      <c r="J232" s="4"/>
      <c r="K232" s="4"/>
    </row>
    <row r="233" spans="8:11" ht="15.75" x14ac:dyDescent="0.2">
      <c r="H233" s="4"/>
      <c r="I233" s="4"/>
      <c r="J233" s="4"/>
      <c r="K233" s="4"/>
    </row>
    <row r="234" spans="8:11" ht="15.75" x14ac:dyDescent="0.2">
      <c r="H234" s="4"/>
      <c r="I234" s="4"/>
      <c r="J234" s="4"/>
      <c r="K234" s="4"/>
    </row>
    <row r="235" spans="8:11" ht="15.75" x14ac:dyDescent="0.2">
      <c r="H235" s="4"/>
      <c r="I235" s="4"/>
      <c r="J235" s="4"/>
      <c r="K235" s="4"/>
    </row>
    <row r="236" spans="8:11" ht="15.75" x14ac:dyDescent="0.2">
      <c r="H236" s="4"/>
      <c r="I236" s="4"/>
      <c r="J236" s="4"/>
      <c r="K236" s="4"/>
    </row>
    <row r="237" spans="8:11" ht="15.75" x14ac:dyDescent="0.2">
      <c r="H237" s="4"/>
      <c r="I237" s="4"/>
      <c r="J237" s="4"/>
      <c r="K237" s="4"/>
    </row>
    <row r="238" spans="8:11" ht="15.75" x14ac:dyDescent="0.2">
      <c r="H238" s="4"/>
      <c r="I238" s="4"/>
      <c r="J238" s="4"/>
      <c r="K238" s="4"/>
    </row>
    <row r="239" spans="8:11" ht="15.75" x14ac:dyDescent="0.2">
      <c r="H239" s="4"/>
      <c r="I239" s="4"/>
      <c r="J239" s="4"/>
      <c r="K239" s="4"/>
    </row>
    <row r="240" spans="8:11" ht="15.75" x14ac:dyDescent="0.2">
      <c r="H240" s="4"/>
      <c r="I240" s="4"/>
      <c r="J240" s="4"/>
      <c r="K240" s="4"/>
    </row>
    <row r="241" spans="8:11" ht="15.75" x14ac:dyDescent="0.2">
      <c r="H241" s="4"/>
      <c r="I241" s="4"/>
      <c r="J241" s="4"/>
      <c r="K241" s="4"/>
    </row>
    <row r="242" spans="8:11" ht="15.75" x14ac:dyDescent="0.2">
      <c r="H242" s="4"/>
      <c r="I242" s="4"/>
      <c r="J242" s="4"/>
      <c r="K242" s="4"/>
    </row>
    <row r="243" spans="8:11" ht="15.75" x14ac:dyDescent="0.2">
      <c r="H243" s="4"/>
      <c r="I243" s="4"/>
      <c r="J243" s="4"/>
      <c r="K243" s="4"/>
    </row>
    <row r="244" spans="8:11" ht="15.75" x14ac:dyDescent="0.2">
      <c r="H244" s="4"/>
      <c r="I244" s="4"/>
      <c r="J244" s="4"/>
      <c r="K244" s="4"/>
    </row>
    <row r="245" spans="8:11" ht="15.75" x14ac:dyDescent="0.2">
      <c r="H245" s="4"/>
      <c r="I245" s="4"/>
      <c r="J245" s="4"/>
      <c r="K245" s="4"/>
    </row>
    <row r="246" spans="8:11" ht="15.75" x14ac:dyDescent="0.2">
      <c r="H246" s="4"/>
      <c r="I246" s="4"/>
      <c r="J246" s="4"/>
      <c r="K246" s="4"/>
    </row>
    <row r="247" spans="8:11" ht="15.75" x14ac:dyDescent="0.2">
      <c r="H247" s="4"/>
      <c r="I247" s="4"/>
      <c r="J247" s="4"/>
      <c r="K247" s="4"/>
    </row>
    <row r="248" spans="8:11" ht="15.75" x14ac:dyDescent="0.2">
      <c r="H248" s="4"/>
      <c r="I248" s="4"/>
      <c r="J248" s="4"/>
      <c r="K248" s="4"/>
    </row>
    <row r="249" spans="8:11" ht="15.75" x14ac:dyDescent="0.2">
      <c r="H249" s="4"/>
      <c r="I249" s="4"/>
      <c r="J249" s="4"/>
      <c r="K249" s="4"/>
    </row>
    <row r="250" spans="8:11" ht="15.75" x14ac:dyDescent="0.2">
      <c r="H250" s="4"/>
      <c r="I250" s="4"/>
      <c r="J250" s="4"/>
      <c r="K250" s="4"/>
    </row>
    <row r="251" spans="8:11" ht="15.75" x14ac:dyDescent="0.2">
      <c r="H251" s="4"/>
      <c r="I251" s="4"/>
      <c r="J251" s="4"/>
      <c r="K251" s="4"/>
    </row>
    <row r="252" spans="8:11" ht="15.75" x14ac:dyDescent="0.2">
      <c r="H252" s="4"/>
      <c r="I252" s="4"/>
      <c r="J252" s="4"/>
      <c r="K252" s="4"/>
    </row>
    <row r="253" spans="8:11" ht="15.75" x14ac:dyDescent="0.2">
      <c r="H253" s="4"/>
      <c r="I253" s="4"/>
      <c r="J253" s="4"/>
      <c r="K253" s="4"/>
    </row>
    <row r="254" spans="8:11" ht="15.75" x14ac:dyDescent="0.2">
      <c r="H254" s="4"/>
      <c r="I254" s="4"/>
      <c r="J254" s="4"/>
      <c r="K254" s="4"/>
    </row>
    <row r="255" spans="8:11" ht="15.75" x14ac:dyDescent="0.2">
      <c r="H255" s="4"/>
      <c r="I255" s="4"/>
      <c r="J255" s="4"/>
      <c r="K255" s="4"/>
    </row>
    <row r="256" spans="8:11" ht="15.75" x14ac:dyDescent="0.2">
      <c r="H256" s="4"/>
      <c r="I256" s="4"/>
      <c r="J256" s="4"/>
      <c r="K256" s="4"/>
    </row>
    <row r="257" spans="8:11" ht="15.75" x14ac:dyDescent="0.2">
      <c r="H257" s="4"/>
      <c r="I257" s="4"/>
      <c r="J257" s="4"/>
      <c r="K257" s="4"/>
    </row>
    <row r="258" spans="8:11" ht="15.75" x14ac:dyDescent="0.2">
      <c r="H258" s="4"/>
      <c r="I258" s="4"/>
      <c r="J258" s="4"/>
      <c r="K258" s="4"/>
    </row>
    <row r="259" spans="8:11" ht="15.75" x14ac:dyDescent="0.2">
      <c r="H259" s="4"/>
      <c r="I259" s="4"/>
      <c r="J259" s="4"/>
      <c r="K259" s="4"/>
    </row>
    <row r="260" spans="8:11" ht="15.75" x14ac:dyDescent="0.2">
      <c r="H260" s="4"/>
      <c r="I260" s="4"/>
      <c r="J260" s="4"/>
      <c r="K260" s="4"/>
    </row>
    <row r="261" spans="8:11" ht="15.75" x14ac:dyDescent="0.2">
      <c r="H261" s="4"/>
      <c r="I261" s="4"/>
      <c r="J261" s="4"/>
      <c r="K261" s="4"/>
    </row>
    <row r="262" spans="8:11" ht="15.75" x14ac:dyDescent="0.2">
      <c r="H262" s="4"/>
      <c r="I262" s="4"/>
      <c r="J262" s="4"/>
      <c r="K262" s="4"/>
    </row>
    <row r="263" spans="8:11" ht="15.75" x14ac:dyDescent="0.2">
      <c r="H263" s="4"/>
      <c r="I263" s="4"/>
      <c r="J263" s="4"/>
      <c r="K263" s="4"/>
    </row>
    <row r="264" spans="8:11" ht="15.75" x14ac:dyDescent="0.2">
      <c r="H264" s="4"/>
      <c r="I264" s="4"/>
      <c r="J264" s="4"/>
      <c r="K264" s="4"/>
    </row>
    <row r="265" spans="8:11" ht="15.75" x14ac:dyDescent="0.2">
      <c r="H265" s="4"/>
      <c r="I265" s="4"/>
      <c r="J265" s="4"/>
      <c r="K265" s="4"/>
    </row>
    <row r="266" spans="8:11" ht="15.75" x14ac:dyDescent="0.2">
      <c r="H266" s="4"/>
      <c r="I266" s="4"/>
      <c r="J266" s="4"/>
      <c r="K266" s="4"/>
    </row>
    <row r="267" spans="8:11" ht="15.75" x14ac:dyDescent="0.2">
      <c r="H267" s="4"/>
      <c r="I267" s="4"/>
      <c r="J267" s="4"/>
      <c r="K267" s="4"/>
    </row>
    <row r="268" spans="8:11" ht="15.75" x14ac:dyDescent="0.2">
      <c r="H268" s="4"/>
      <c r="I268" s="4"/>
      <c r="J268" s="4"/>
      <c r="K268" s="4"/>
    </row>
    <row r="269" spans="8:11" ht="15.75" x14ac:dyDescent="0.2">
      <c r="H269" s="4"/>
      <c r="I269" s="4"/>
      <c r="J269" s="4"/>
      <c r="K269" s="4"/>
    </row>
    <row r="270" spans="8:11" ht="15.75" x14ac:dyDescent="0.2">
      <c r="H270" s="4"/>
      <c r="I270" s="4"/>
      <c r="J270" s="4"/>
      <c r="K270" s="4"/>
    </row>
    <row r="271" spans="8:11" ht="15.75" x14ac:dyDescent="0.2">
      <c r="H271" s="4"/>
      <c r="I271" s="4"/>
      <c r="J271" s="4"/>
      <c r="K271" s="4"/>
    </row>
    <row r="272" spans="8:11" ht="15.75" x14ac:dyDescent="0.2">
      <c r="H272" s="4"/>
      <c r="I272" s="4"/>
      <c r="J272" s="4"/>
      <c r="K272" s="4"/>
    </row>
    <row r="273" spans="8:11" ht="15.75" x14ac:dyDescent="0.2">
      <c r="H273" s="4"/>
      <c r="I273" s="4"/>
      <c r="J273" s="4"/>
      <c r="K273" s="4"/>
    </row>
    <row r="274" spans="8:11" ht="15.75" x14ac:dyDescent="0.2">
      <c r="H274" s="4"/>
      <c r="I274" s="4"/>
      <c r="J274" s="4"/>
      <c r="K274" s="4"/>
    </row>
    <row r="275" spans="8:11" ht="15.75" x14ac:dyDescent="0.2">
      <c r="H275" s="4"/>
      <c r="I275" s="4"/>
      <c r="J275" s="4"/>
      <c r="K275" s="4"/>
    </row>
    <row r="276" spans="8:11" ht="15.75" x14ac:dyDescent="0.2">
      <c r="H276" s="4"/>
      <c r="I276" s="4"/>
      <c r="J276" s="4"/>
      <c r="K276" s="4"/>
    </row>
    <row r="277" spans="8:11" ht="15.75" x14ac:dyDescent="0.2">
      <c r="H277" s="4"/>
      <c r="I277" s="4"/>
      <c r="J277" s="4"/>
      <c r="K277" s="4"/>
    </row>
    <row r="278" spans="8:11" ht="15.75" x14ac:dyDescent="0.2">
      <c r="H278" s="4"/>
      <c r="I278" s="4"/>
      <c r="J278" s="4"/>
      <c r="K278" s="4"/>
    </row>
    <row r="279" spans="8:11" ht="15.75" x14ac:dyDescent="0.2">
      <c r="H279" s="4"/>
      <c r="I279" s="4"/>
      <c r="J279" s="4"/>
      <c r="K279" s="4"/>
    </row>
    <row r="280" spans="8:11" ht="15.75" x14ac:dyDescent="0.2">
      <c r="H280" s="4"/>
      <c r="I280" s="4"/>
      <c r="J280" s="4"/>
      <c r="K280" s="4"/>
    </row>
    <row r="281" spans="8:11" ht="15.75" x14ac:dyDescent="0.2">
      <c r="H281" s="4"/>
      <c r="I281" s="4"/>
      <c r="J281" s="4"/>
      <c r="K281" s="4"/>
    </row>
    <row r="282" spans="8:11" ht="15.75" x14ac:dyDescent="0.2">
      <c r="H282" s="4"/>
      <c r="I282" s="4"/>
      <c r="J282" s="4"/>
      <c r="K282" s="4"/>
    </row>
    <row r="283" spans="8:11" ht="15.75" x14ac:dyDescent="0.2">
      <c r="H283" s="4"/>
      <c r="I283" s="4"/>
      <c r="J283" s="4"/>
      <c r="K283" s="4"/>
    </row>
    <row r="284" spans="8:11" ht="15.75" x14ac:dyDescent="0.2">
      <c r="H284" s="4"/>
      <c r="I284" s="4"/>
      <c r="J284" s="4"/>
      <c r="K284" s="4"/>
    </row>
    <row r="285" spans="8:11" ht="15.75" x14ac:dyDescent="0.2">
      <c r="H285" s="4"/>
      <c r="I285" s="4"/>
      <c r="J285" s="4"/>
      <c r="K285" s="4"/>
    </row>
    <row r="286" spans="8:11" ht="15.75" x14ac:dyDescent="0.2">
      <c r="H286" s="4"/>
      <c r="I286" s="4"/>
      <c r="J286" s="4"/>
      <c r="K286" s="4"/>
    </row>
    <row r="287" spans="8:11" ht="15.75" x14ac:dyDescent="0.2">
      <c r="H287" s="4"/>
      <c r="I287" s="4"/>
      <c r="J287" s="4"/>
      <c r="K287" s="4"/>
    </row>
    <row r="288" spans="8:11" ht="15.75" x14ac:dyDescent="0.2">
      <c r="H288" s="4"/>
      <c r="I288" s="4"/>
      <c r="J288" s="4"/>
      <c r="K288" s="4"/>
    </row>
    <row r="289" spans="8:11" ht="15.75" x14ac:dyDescent="0.2">
      <c r="H289" s="4"/>
      <c r="I289" s="4"/>
      <c r="J289" s="4"/>
      <c r="K289" s="4"/>
    </row>
    <row r="290" spans="8:11" ht="15.75" x14ac:dyDescent="0.2">
      <c r="H290" s="4"/>
      <c r="I290" s="4"/>
      <c r="J290" s="4"/>
      <c r="K290" s="4"/>
    </row>
    <row r="291" spans="8:11" ht="15.75" x14ac:dyDescent="0.2">
      <c r="H291" s="4"/>
      <c r="I291" s="4"/>
      <c r="J291" s="4"/>
      <c r="K291" s="4"/>
    </row>
    <row r="292" spans="8:11" ht="15.75" x14ac:dyDescent="0.2">
      <c r="H292" s="4"/>
      <c r="I292" s="4"/>
      <c r="J292" s="4"/>
      <c r="K292" s="4"/>
    </row>
    <row r="293" spans="8:11" ht="15.75" x14ac:dyDescent="0.2">
      <c r="H293" s="4"/>
      <c r="I293" s="4"/>
      <c r="J293" s="4"/>
      <c r="K293" s="4"/>
    </row>
    <row r="294" spans="8:11" ht="15.75" x14ac:dyDescent="0.2">
      <c r="H294" s="4"/>
      <c r="I294" s="4"/>
      <c r="J294" s="4"/>
      <c r="K294" s="4"/>
    </row>
    <row r="295" spans="8:11" ht="15.75" x14ac:dyDescent="0.2">
      <c r="H295" s="4"/>
      <c r="I295" s="4"/>
      <c r="J295" s="4"/>
      <c r="K295" s="4"/>
    </row>
    <row r="296" spans="8:11" ht="15.75" x14ac:dyDescent="0.2">
      <c r="H296" s="4"/>
      <c r="I296" s="4"/>
      <c r="J296" s="4"/>
      <c r="K296" s="4"/>
    </row>
    <row r="297" spans="8:11" ht="15.75" x14ac:dyDescent="0.2">
      <c r="H297" s="4"/>
      <c r="I297" s="4"/>
      <c r="J297" s="4"/>
      <c r="K297" s="4"/>
    </row>
    <row r="298" spans="8:11" ht="15.75" x14ac:dyDescent="0.2">
      <c r="H298" s="4"/>
      <c r="I298" s="4"/>
      <c r="J298" s="4"/>
      <c r="K298" s="4"/>
    </row>
    <row r="299" spans="8:11" ht="15.75" x14ac:dyDescent="0.2">
      <c r="H299" s="4"/>
      <c r="I299" s="4"/>
      <c r="J299" s="4"/>
      <c r="K299" s="4"/>
    </row>
    <row r="300" spans="8:11" ht="15.75" x14ac:dyDescent="0.2">
      <c r="H300" s="4"/>
      <c r="I300" s="4"/>
      <c r="J300" s="4"/>
      <c r="K300" s="4"/>
    </row>
    <row r="301" spans="8:11" ht="15.75" x14ac:dyDescent="0.2">
      <c r="H301" s="4"/>
      <c r="I301" s="4"/>
      <c r="J301" s="4"/>
      <c r="K301" s="4"/>
    </row>
    <row r="302" spans="8:11" ht="15.75" x14ac:dyDescent="0.2">
      <c r="H302" s="4"/>
      <c r="I302" s="4"/>
      <c r="J302" s="4"/>
      <c r="K302" s="4"/>
    </row>
    <row r="303" spans="8:11" ht="15.75" x14ac:dyDescent="0.2">
      <c r="H303" s="4"/>
      <c r="I303" s="4"/>
      <c r="J303" s="4"/>
      <c r="K303" s="4"/>
    </row>
    <row r="304" spans="8:11" ht="15.75" x14ac:dyDescent="0.2">
      <c r="H304" s="4"/>
      <c r="I304" s="4"/>
      <c r="J304" s="4"/>
      <c r="K304" s="4"/>
    </row>
    <row r="305" spans="8:11" ht="15.75" x14ac:dyDescent="0.2">
      <c r="H305" s="4"/>
      <c r="I305" s="4"/>
      <c r="J305" s="4"/>
      <c r="K305" s="4"/>
    </row>
    <row r="306" spans="8:11" ht="15.75" x14ac:dyDescent="0.2">
      <c r="H306" s="4"/>
      <c r="I306" s="4"/>
      <c r="J306" s="4"/>
      <c r="K306" s="4"/>
    </row>
    <row r="307" spans="8:11" ht="15.75" x14ac:dyDescent="0.2">
      <c r="H307" s="4"/>
      <c r="I307" s="4"/>
      <c r="J307" s="4"/>
      <c r="K307" s="4"/>
    </row>
    <row r="308" spans="8:11" ht="15.75" x14ac:dyDescent="0.2">
      <c r="H308" s="4"/>
      <c r="I308" s="4"/>
      <c r="J308" s="4"/>
      <c r="K308" s="4"/>
    </row>
    <row r="309" spans="8:11" ht="15.75" x14ac:dyDescent="0.2">
      <c r="H309" s="4"/>
      <c r="I309" s="4"/>
      <c r="J309" s="4"/>
      <c r="K309" s="4"/>
    </row>
    <row r="310" spans="8:11" ht="15.75" x14ac:dyDescent="0.2">
      <c r="H310" s="4"/>
      <c r="I310" s="4"/>
      <c r="J310" s="4"/>
      <c r="K310" s="4"/>
    </row>
    <row r="311" spans="8:11" ht="15.75" x14ac:dyDescent="0.2">
      <c r="H311" s="4"/>
      <c r="I311" s="4"/>
      <c r="J311" s="4"/>
      <c r="K311" s="4"/>
    </row>
    <row r="312" spans="8:11" ht="15.75" x14ac:dyDescent="0.2">
      <c r="H312" s="4"/>
      <c r="I312" s="4"/>
      <c r="J312" s="4"/>
      <c r="K312" s="4"/>
    </row>
    <row r="313" spans="8:11" ht="15.75" x14ac:dyDescent="0.2">
      <c r="H313" s="4"/>
      <c r="I313" s="4"/>
      <c r="J313" s="4"/>
      <c r="K313" s="4"/>
    </row>
    <row r="314" spans="8:11" ht="15.75" x14ac:dyDescent="0.2">
      <c r="H314" s="4"/>
      <c r="I314" s="4"/>
      <c r="J314" s="4"/>
      <c r="K314" s="4"/>
    </row>
    <row r="315" spans="8:11" ht="15.75" x14ac:dyDescent="0.2">
      <c r="H315" s="4"/>
      <c r="I315" s="4"/>
      <c r="J315" s="4"/>
      <c r="K315" s="4"/>
    </row>
    <row r="316" spans="8:11" ht="15.75" x14ac:dyDescent="0.2">
      <c r="H316" s="4"/>
      <c r="I316" s="4"/>
      <c r="J316" s="4"/>
      <c r="K316" s="4"/>
    </row>
    <row r="317" spans="8:11" ht="15.75" x14ac:dyDescent="0.2">
      <c r="H317" s="4"/>
      <c r="I317" s="4"/>
      <c r="J317" s="4"/>
      <c r="K317" s="4"/>
    </row>
    <row r="318" spans="8:11" ht="15.75" x14ac:dyDescent="0.2">
      <c r="H318" s="4"/>
      <c r="I318" s="4"/>
      <c r="J318" s="4"/>
      <c r="K318" s="4"/>
    </row>
    <row r="319" spans="8:11" ht="15.75" x14ac:dyDescent="0.2">
      <c r="H319" s="4"/>
      <c r="I319" s="4"/>
      <c r="J319" s="4"/>
      <c r="K319" s="4"/>
    </row>
    <row r="320" spans="8:11" ht="15.75" x14ac:dyDescent="0.2">
      <c r="H320" s="4"/>
      <c r="I320" s="4"/>
      <c r="J320" s="4"/>
      <c r="K320" s="4"/>
    </row>
    <row r="321" spans="8:11" ht="15.75" x14ac:dyDescent="0.2">
      <c r="H321" s="4"/>
      <c r="I321" s="4"/>
      <c r="J321" s="4"/>
      <c r="K321" s="4"/>
    </row>
    <row r="322" spans="8:11" ht="15.75" x14ac:dyDescent="0.2">
      <c r="H322" s="4"/>
      <c r="I322" s="4"/>
      <c r="J322" s="4"/>
      <c r="K322" s="4"/>
    </row>
    <row r="323" spans="8:11" ht="15.75" x14ac:dyDescent="0.2">
      <c r="H323" s="4"/>
      <c r="I323" s="4"/>
      <c r="J323" s="4"/>
      <c r="K323" s="4"/>
    </row>
    <row r="324" spans="8:11" ht="15.75" x14ac:dyDescent="0.2">
      <c r="H324" s="4"/>
      <c r="I324" s="4"/>
      <c r="J324" s="4"/>
      <c r="K324" s="4"/>
    </row>
    <row r="325" spans="8:11" ht="15.75" x14ac:dyDescent="0.2">
      <c r="H325" s="4"/>
      <c r="I325" s="4"/>
      <c r="J325" s="4"/>
      <c r="K325" s="4"/>
    </row>
    <row r="326" spans="8:11" ht="15.75" x14ac:dyDescent="0.2">
      <c r="H326" s="4"/>
      <c r="I326" s="4"/>
      <c r="J326" s="4"/>
      <c r="K326" s="4"/>
    </row>
    <row r="327" spans="8:11" ht="15.75" x14ac:dyDescent="0.2">
      <c r="H327" s="4"/>
      <c r="I327" s="4"/>
      <c r="J327" s="4"/>
      <c r="K327" s="4"/>
    </row>
    <row r="328" spans="8:11" ht="15.75" x14ac:dyDescent="0.2">
      <c r="H328" s="4"/>
      <c r="I328" s="4"/>
      <c r="J328" s="4"/>
      <c r="K328" s="4"/>
    </row>
    <row r="329" spans="8:11" ht="15.75" x14ac:dyDescent="0.2">
      <c r="H329" s="4"/>
      <c r="I329" s="4"/>
      <c r="J329" s="4"/>
      <c r="K329" s="4"/>
    </row>
    <row r="330" spans="8:11" ht="15.75" x14ac:dyDescent="0.2">
      <c r="H330" s="4"/>
      <c r="I330" s="4"/>
      <c r="J330" s="4"/>
      <c r="K330" s="4"/>
    </row>
    <row r="331" spans="8:11" ht="15.75" x14ac:dyDescent="0.2">
      <c r="H331" s="4"/>
      <c r="I331" s="4"/>
      <c r="J331" s="4"/>
      <c r="K331" s="4"/>
    </row>
    <row r="332" spans="8:11" ht="15.75" x14ac:dyDescent="0.2">
      <c r="H332" s="4"/>
      <c r="I332" s="4"/>
      <c r="J332" s="4"/>
      <c r="K332" s="4"/>
    </row>
    <row r="333" spans="8:11" ht="15.75" x14ac:dyDescent="0.2">
      <c r="H333" s="4"/>
      <c r="I333" s="4"/>
      <c r="J333" s="4"/>
      <c r="K333" s="4"/>
    </row>
    <row r="334" spans="8:11" ht="15.75" x14ac:dyDescent="0.2">
      <c r="H334" s="4"/>
      <c r="I334" s="4"/>
      <c r="J334" s="4"/>
      <c r="K334" s="4"/>
    </row>
    <row r="335" spans="8:11" ht="15.75" x14ac:dyDescent="0.2">
      <c r="H335" s="4"/>
      <c r="I335" s="4"/>
      <c r="J335" s="4"/>
      <c r="K335" s="4"/>
    </row>
    <row r="336" spans="8:11" ht="15.75" x14ac:dyDescent="0.2">
      <c r="H336" s="4"/>
      <c r="I336" s="4"/>
      <c r="J336" s="4"/>
      <c r="K336" s="4"/>
    </row>
    <row r="337" spans="8:11" ht="15.75" x14ac:dyDescent="0.2">
      <c r="H337" s="4"/>
      <c r="I337" s="4"/>
      <c r="J337" s="4"/>
      <c r="K337" s="4"/>
    </row>
    <row r="338" spans="8:11" ht="15.75" x14ac:dyDescent="0.2">
      <c r="H338" s="4"/>
      <c r="I338" s="4"/>
      <c r="J338" s="4"/>
      <c r="K338" s="4"/>
    </row>
    <row r="339" spans="8:11" ht="15.75" x14ac:dyDescent="0.2">
      <c r="H339" s="4"/>
      <c r="I339" s="4"/>
      <c r="J339" s="4"/>
      <c r="K339" s="4"/>
    </row>
    <row r="340" spans="8:11" ht="15.75" x14ac:dyDescent="0.2">
      <c r="H340" s="4"/>
      <c r="I340" s="4"/>
      <c r="J340" s="4"/>
      <c r="K340" s="4"/>
    </row>
    <row r="341" spans="8:11" ht="15.75" x14ac:dyDescent="0.2">
      <c r="H341" s="4"/>
      <c r="I341" s="4"/>
      <c r="J341" s="4"/>
      <c r="K341" s="4"/>
    </row>
    <row r="342" spans="8:11" ht="15.75" x14ac:dyDescent="0.2">
      <c r="H342" s="4"/>
      <c r="I342" s="4"/>
      <c r="J342" s="4"/>
      <c r="K342" s="4"/>
    </row>
    <row r="343" spans="8:11" ht="15.75" x14ac:dyDescent="0.2">
      <c r="H343" s="4"/>
      <c r="I343" s="4"/>
      <c r="J343" s="4"/>
      <c r="K343" s="4"/>
    </row>
    <row r="344" spans="8:11" ht="15.75" x14ac:dyDescent="0.2">
      <c r="H344" s="4"/>
      <c r="I344" s="4"/>
      <c r="J344" s="4"/>
      <c r="K344" s="4"/>
    </row>
    <row r="345" spans="8:11" ht="15.75" x14ac:dyDescent="0.2">
      <c r="H345" s="4"/>
      <c r="I345" s="4"/>
      <c r="J345" s="4"/>
      <c r="K345" s="4"/>
    </row>
    <row r="346" spans="8:11" ht="15.75" x14ac:dyDescent="0.2">
      <c r="H346" s="4"/>
      <c r="I346" s="4"/>
      <c r="J346" s="4"/>
      <c r="K346" s="4"/>
    </row>
    <row r="347" spans="8:11" ht="15.75" x14ac:dyDescent="0.2">
      <c r="H347" s="4"/>
      <c r="I347" s="4"/>
      <c r="J347" s="4"/>
      <c r="K347" s="4"/>
    </row>
    <row r="348" spans="8:11" ht="15.75" x14ac:dyDescent="0.2">
      <c r="H348" s="4"/>
      <c r="I348" s="4"/>
      <c r="J348" s="4"/>
      <c r="K348" s="4"/>
    </row>
    <row r="349" spans="8:11" ht="15.75" x14ac:dyDescent="0.2">
      <c r="H349" s="4"/>
      <c r="I349" s="4"/>
      <c r="J349" s="4"/>
      <c r="K349" s="4"/>
    </row>
    <row r="350" spans="8:11" ht="15.75" x14ac:dyDescent="0.2">
      <c r="H350" s="4"/>
      <c r="I350" s="4"/>
      <c r="J350" s="4"/>
      <c r="K350" s="4"/>
    </row>
    <row r="351" spans="8:11" ht="15.75" x14ac:dyDescent="0.2">
      <c r="H351" s="4"/>
      <c r="I351" s="4"/>
      <c r="J351" s="4"/>
      <c r="K351" s="4"/>
    </row>
    <row r="352" spans="8:11" ht="15.75" x14ac:dyDescent="0.2">
      <c r="H352" s="4"/>
      <c r="I352" s="4"/>
      <c r="J352" s="4"/>
      <c r="K352" s="4"/>
    </row>
    <row r="353" spans="8:11" ht="15.75" x14ac:dyDescent="0.2">
      <c r="H353" s="4"/>
      <c r="I353" s="4"/>
      <c r="J353" s="4"/>
      <c r="K353" s="4"/>
    </row>
    <row r="354" spans="8:11" ht="15.75" x14ac:dyDescent="0.2">
      <c r="H354" s="4"/>
      <c r="I354" s="4"/>
      <c r="J354" s="4"/>
      <c r="K354" s="4"/>
    </row>
    <row r="355" spans="8:11" ht="15.75" x14ac:dyDescent="0.2">
      <c r="H355" s="4"/>
      <c r="I355" s="4"/>
      <c r="J355" s="4"/>
      <c r="K355" s="4"/>
    </row>
    <row r="356" spans="8:11" ht="15.75" x14ac:dyDescent="0.2">
      <c r="H356" s="4"/>
      <c r="I356" s="4"/>
      <c r="J356" s="4"/>
      <c r="K356" s="4"/>
    </row>
    <row r="357" spans="8:11" ht="15.75" x14ac:dyDescent="0.2">
      <c r="H357" s="4"/>
      <c r="I357" s="4"/>
      <c r="J357" s="4"/>
      <c r="K357" s="4"/>
    </row>
    <row r="358" spans="8:11" ht="15.75" x14ac:dyDescent="0.2">
      <c r="H358" s="4"/>
      <c r="I358" s="4"/>
      <c r="J358" s="4"/>
      <c r="K358" s="4"/>
    </row>
    <row r="359" spans="8:11" ht="15.75" x14ac:dyDescent="0.2">
      <c r="H359" s="4"/>
      <c r="I359" s="4"/>
      <c r="J359" s="4"/>
      <c r="K359" s="4"/>
    </row>
    <row r="360" spans="8:11" ht="15.75" x14ac:dyDescent="0.2">
      <c r="H360" s="4"/>
      <c r="I360" s="4"/>
      <c r="J360" s="4"/>
      <c r="K360" s="4"/>
    </row>
    <row r="361" spans="8:11" ht="15.75" x14ac:dyDescent="0.2">
      <c r="H361" s="4"/>
      <c r="I361" s="4"/>
      <c r="J361" s="4"/>
      <c r="K361" s="4"/>
    </row>
    <row r="362" spans="8:11" ht="15.75" x14ac:dyDescent="0.2">
      <c r="H362" s="4"/>
      <c r="I362" s="4"/>
      <c r="J362" s="4"/>
      <c r="K362" s="4"/>
    </row>
    <row r="363" spans="8:11" ht="15.75" x14ac:dyDescent="0.2">
      <c r="H363" s="4"/>
      <c r="I363" s="4"/>
      <c r="J363" s="4"/>
      <c r="K363" s="4"/>
    </row>
    <row r="364" spans="8:11" ht="15.75" x14ac:dyDescent="0.2">
      <c r="H364" s="4"/>
      <c r="I364" s="4"/>
      <c r="J364" s="4"/>
      <c r="K364" s="4"/>
    </row>
    <row r="365" spans="8:11" ht="15.75" x14ac:dyDescent="0.2">
      <c r="H365" s="4"/>
      <c r="I365" s="4"/>
      <c r="J365" s="4"/>
      <c r="K365" s="4"/>
    </row>
    <row r="366" spans="8:11" ht="15.75" x14ac:dyDescent="0.2">
      <c r="H366" s="4"/>
      <c r="I366" s="4"/>
      <c r="J366" s="4"/>
      <c r="K366" s="4"/>
    </row>
    <row r="367" spans="8:11" ht="15.75" x14ac:dyDescent="0.2">
      <c r="H367" s="4"/>
      <c r="I367" s="4"/>
      <c r="J367" s="4"/>
      <c r="K367" s="4"/>
    </row>
    <row r="368" spans="8:11" ht="15.75" x14ac:dyDescent="0.2">
      <c r="H368" s="4"/>
      <c r="I368" s="4"/>
      <c r="J368" s="4"/>
      <c r="K368" s="4"/>
    </row>
    <row r="369" spans="8:11" ht="15.75" x14ac:dyDescent="0.2">
      <c r="H369" s="4"/>
      <c r="I369" s="4"/>
      <c r="J369" s="4"/>
      <c r="K369" s="4"/>
    </row>
    <row r="370" spans="8:11" ht="15.75" x14ac:dyDescent="0.2">
      <c r="H370" s="4"/>
      <c r="I370" s="4"/>
      <c r="J370" s="4"/>
      <c r="K370" s="4"/>
    </row>
    <row r="371" spans="8:11" ht="15.75" x14ac:dyDescent="0.2">
      <c r="H371" s="4"/>
      <c r="I371" s="4"/>
      <c r="J371" s="4"/>
      <c r="K371" s="4"/>
    </row>
    <row r="372" spans="8:11" ht="15.75" x14ac:dyDescent="0.2">
      <c r="H372" s="4"/>
      <c r="I372" s="4"/>
      <c r="J372" s="4"/>
      <c r="K372" s="4"/>
    </row>
    <row r="373" spans="8:11" ht="15.75" x14ac:dyDescent="0.2">
      <c r="H373" s="4"/>
      <c r="I373" s="4"/>
      <c r="J373" s="4"/>
      <c r="K373" s="4"/>
    </row>
    <row r="374" spans="8:11" ht="15.75" x14ac:dyDescent="0.2">
      <c r="H374" s="4"/>
      <c r="I374" s="4"/>
      <c r="J374" s="4"/>
      <c r="K374" s="4"/>
    </row>
    <row r="375" spans="8:11" ht="15.75" x14ac:dyDescent="0.2">
      <c r="H375" s="4"/>
      <c r="I375" s="4"/>
      <c r="J375" s="4"/>
      <c r="K375" s="4"/>
    </row>
    <row r="376" spans="8:11" ht="15.75" x14ac:dyDescent="0.2">
      <c r="H376" s="4"/>
      <c r="I376" s="4"/>
      <c r="J376" s="4"/>
      <c r="K376" s="4"/>
    </row>
    <row r="377" spans="8:11" ht="15.75" x14ac:dyDescent="0.2">
      <c r="H377" s="4"/>
      <c r="I377" s="4"/>
      <c r="J377" s="4"/>
      <c r="K377" s="4"/>
    </row>
    <row r="378" spans="8:11" ht="15.75" x14ac:dyDescent="0.2">
      <c r="H378" s="4"/>
      <c r="I378" s="4"/>
      <c r="J378" s="4"/>
      <c r="K378" s="4"/>
    </row>
    <row r="379" spans="8:11" ht="15.75" x14ac:dyDescent="0.2">
      <c r="H379" s="4"/>
      <c r="I379" s="4"/>
      <c r="J379" s="4"/>
      <c r="K379" s="4"/>
    </row>
    <row r="380" spans="8:11" ht="15.75" x14ac:dyDescent="0.2">
      <c r="H380" s="4"/>
      <c r="I380" s="4"/>
      <c r="J380" s="4"/>
      <c r="K380" s="4"/>
    </row>
    <row r="381" spans="8:11" ht="15.75" x14ac:dyDescent="0.2">
      <c r="H381" s="4"/>
      <c r="I381" s="4"/>
      <c r="J381" s="4"/>
      <c r="K381" s="4"/>
    </row>
    <row r="382" spans="8:11" ht="15.75" x14ac:dyDescent="0.2">
      <c r="H382" s="4"/>
      <c r="I382" s="4"/>
      <c r="J382" s="4"/>
      <c r="K382" s="4"/>
    </row>
    <row r="383" spans="8:11" ht="15.75" x14ac:dyDescent="0.2">
      <c r="H383" s="4"/>
      <c r="I383" s="4"/>
      <c r="J383" s="4"/>
      <c r="K383" s="4"/>
    </row>
    <row r="384" spans="8:11" ht="15.75" x14ac:dyDescent="0.2">
      <c r="H384" s="4"/>
      <c r="I384" s="4"/>
      <c r="J384" s="4"/>
      <c r="K384" s="4"/>
    </row>
    <row r="385" spans="8:11" ht="15.75" x14ac:dyDescent="0.2">
      <c r="H385" s="4"/>
      <c r="I385" s="4"/>
      <c r="J385" s="4"/>
      <c r="K385" s="4"/>
    </row>
    <row r="386" spans="8:11" ht="15.75" x14ac:dyDescent="0.2">
      <c r="H386" s="4"/>
      <c r="I386" s="4"/>
      <c r="J386" s="4"/>
      <c r="K386" s="4"/>
    </row>
    <row r="387" spans="8:11" ht="15.75" x14ac:dyDescent="0.2">
      <c r="H387" s="4"/>
      <c r="I387" s="4"/>
      <c r="J387" s="4"/>
      <c r="K387" s="4"/>
    </row>
    <row r="388" spans="8:11" ht="15.75" x14ac:dyDescent="0.2">
      <c r="H388" s="4"/>
      <c r="I388" s="4"/>
      <c r="J388" s="4"/>
      <c r="K388" s="4"/>
    </row>
    <row r="389" spans="8:11" ht="15.75" x14ac:dyDescent="0.2">
      <c r="H389" s="4"/>
      <c r="I389" s="4"/>
      <c r="J389" s="4"/>
      <c r="K389" s="4"/>
    </row>
    <row r="390" spans="8:11" ht="15.75" x14ac:dyDescent="0.2">
      <c r="H390" s="4"/>
      <c r="I390" s="4"/>
      <c r="J390" s="4"/>
      <c r="K390" s="4"/>
    </row>
    <row r="391" spans="8:11" ht="15.75" x14ac:dyDescent="0.2">
      <c r="H391" s="4"/>
      <c r="I391" s="4"/>
      <c r="J391" s="4"/>
      <c r="K391" s="4"/>
    </row>
    <row r="392" spans="8:11" ht="15.75" x14ac:dyDescent="0.2">
      <c r="H392" s="4"/>
      <c r="I392" s="4"/>
      <c r="J392" s="4"/>
      <c r="K392" s="4"/>
    </row>
    <row r="393" spans="8:11" ht="15.75" x14ac:dyDescent="0.2">
      <c r="H393" s="4"/>
      <c r="I393" s="4"/>
      <c r="J393" s="4"/>
      <c r="K393" s="4"/>
    </row>
    <row r="394" spans="8:11" ht="15.75" x14ac:dyDescent="0.2">
      <c r="H394" s="4"/>
      <c r="I394" s="4"/>
      <c r="J394" s="4"/>
      <c r="K394" s="4"/>
    </row>
    <row r="395" spans="8:11" ht="15.75" x14ac:dyDescent="0.2">
      <c r="H395" s="4"/>
      <c r="I395" s="4"/>
      <c r="J395" s="4"/>
      <c r="K395" s="4"/>
    </row>
    <row r="396" spans="8:11" ht="15.75" x14ac:dyDescent="0.2">
      <c r="H396" s="4"/>
      <c r="I396" s="4"/>
      <c r="J396" s="4"/>
      <c r="K396" s="4"/>
    </row>
    <row r="397" spans="8:11" ht="15.75" x14ac:dyDescent="0.2">
      <c r="H397" s="4"/>
      <c r="I397" s="4"/>
      <c r="J397" s="4"/>
      <c r="K397" s="4"/>
    </row>
    <row r="398" spans="8:11" ht="15.75" x14ac:dyDescent="0.2">
      <c r="H398" s="4"/>
      <c r="I398" s="4"/>
      <c r="J398" s="4"/>
      <c r="K398" s="4"/>
    </row>
    <row r="399" spans="8:11" ht="15.75" x14ac:dyDescent="0.2">
      <c r="H399" s="4"/>
      <c r="I399" s="4"/>
      <c r="J399" s="4"/>
      <c r="K399" s="4"/>
    </row>
    <row r="400" spans="8:11" ht="15.75" x14ac:dyDescent="0.2">
      <c r="H400" s="4"/>
      <c r="I400" s="4"/>
      <c r="J400" s="4"/>
      <c r="K400" s="4"/>
    </row>
    <row r="401" spans="8:11" ht="15.75" x14ac:dyDescent="0.2">
      <c r="H401" s="4"/>
      <c r="I401" s="4"/>
      <c r="J401" s="4"/>
      <c r="K401" s="4"/>
    </row>
    <row r="402" spans="8:11" ht="15.75" x14ac:dyDescent="0.2">
      <c r="H402" s="4"/>
      <c r="I402" s="4"/>
      <c r="J402" s="4"/>
      <c r="K402" s="4"/>
    </row>
    <row r="403" spans="8:11" ht="15.75" x14ac:dyDescent="0.2">
      <c r="H403" s="4"/>
      <c r="I403" s="4"/>
      <c r="J403" s="4"/>
      <c r="K403" s="4"/>
    </row>
    <row r="404" spans="8:11" ht="15.75" x14ac:dyDescent="0.2">
      <c r="H404" s="4"/>
      <c r="I404" s="4"/>
      <c r="J404" s="4"/>
      <c r="K404" s="4"/>
    </row>
    <row r="405" spans="8:11" ht="15.75" x14ac:dyDescent="0.2">
      <c r="H405" s="4"/>
      <c r="I405" s="4"/>
      <c r="J405" s="4"/>
      <c r="K405" s="4"/>
    </row>
    <row r="406" spans="8:11" ht="15.75" x14ac:dyDescent="0.2">
      <c r="H406" s="4"/>
      <c r="I406" s="4"/>
      <c r="J406" s="4"/>
      <c r="K406" s="4"/>
    </row>
    <row r="407" spans="8:11" ht="15.75" x14ac:dyDescent="0.2">
      <c r="H407" s="4"/>
      <c r="I407" s="4"/>
      <c r="J407" s="4"/>
      <c r="K407" s="4"/>
    </row>
    <row r="408" spans="8:11" ht="15.75" x14ac:dyDescent="0.2">
      <c r="H408" s="4"/>
      <c r="I408" s="4"/>
      <c r="J408" s="4"/>
      <c r="K408" s="4"/>
    </row>
    <row r="409" spans="8:11" ht="15.75" x14ac:dyDescent="0.2">
      <c r="H409" s="4"/>
      <c r="I409" s="4"/>
      <c r="J409" s="4"/>
      <c r="K409" s="4"/>
    </row>
    <row r="410" spans="8:11" ht="15.75" x14ac:dyDescent="0.2">
      <c r="H410" s="4"/>
      <c r="I410" s="4"/>
      <c r="J410" s="4"/>
      <c r="K410" s="4"/>
    </row>
    <row r="411" spans="8:11" ht="15.75" x14ac:dyDescent="0.2">
      <c r="H411" s="4"/>
      <c r="I411" s="4"/>
      <c r="J411" s="4"/>
      <c r="K411" s="4"/>
    </row>
    <row r="412" spans="8:11" ht="15.75" x14ac:dyDescent="0.2">
      <c r="H412" s="4"/>
      <c r="I412" s="4"/>
      <c r="J412" s="4"/>
      <c r="K412" s="4"/>
    </row>
    <row r="413" spans="8:11" ht="15.75" x14ac:dyDescent="0.2">
      <c r="H413" s="4"/>
      <c r="I413" s="4"/>
      <c r="J413" s="4"/>
      <c r="K413" s="4"/>
    </row>
    <row r="414" spans="8:11" ht="15.75" x14ac:dyDescent="0.2">
      <c r="H414" s="4"/>
      <c r="I414" s="4"/>
      <c r="J414" s="4"/>
      <c r="K414" s="4"/>
    </row>
    <row r="415" spans="8:11" ht="15.75" x14ac:dyDescent="0.2">
      <c r="H415" s="4"/>
      <c r="I415" s="4"/>
      <c r="J415" s="4"/>
      <c r="K415" s="4"/>
    </row>
    <row r="416" spans="8:11" ht="15.75" x14ac:dyDescent="0.2">
      <c r="H416" s="4"/>
      <c r="I416" s="4"/>
      <c r="J416" s="4"/>
      <c r="K416" s="4"/>
    </row>
    <row r="417" spans="8:11" ht="15.75" x14ac:dyDescent="0.2">
      <c r="H417" s="4"/>
      <c r="I417" s="4"/>
      <c r="J417" s="4"/>
      <c r="K417" s="4"/>
    </row>
    <row r="418" spans="8:11" ht="15.75" x14ac:dyDescent="0.2">
      <c r="H418" s="4"/>
      <c r="I418" s="4"/>
      <c r="J418" s="4"/>
      <c r="K418" s="4"/>
    </row>
    <row r="419" spans="8:11" ht="15.75" x14ac:dyDescent="0.2">
      <c r="H419" s="4"/>
      <c r="I419" s="4"/>
      <c r="J419" s="4"/>
      <c r="K419" s="4"/>
    </row>
    <row r="420" spans="8:11" ht="15.75" x14ac:dyDescent="0.2">
      <c r="H420" s="4"/>
      <c r="I420" s="4"/>
      <c r="J420" s="4"/>
      <c r="K420" s="4"/>
    </row>
    <row r="421" spans="8:11" ht="15.75" x14ac:dyDescent="0.2">
      <c r="H421" s="4"/>
      <c r="I421" s="4"/>
      <c r="J421" s="4"/>
      <c r="K421" s="4"/>
    </row>
    <row r="422" spans="8:11" ht="15.75" x14ac:dyDescent="0.2">
      <c r="H422" s="4"/>
      <c r="I422" s="4"/>
      <c r="J422" s="4"/>
      <c r="K422" s="4"/>
    </row>
    <row r="423" spans="8:11" ht="15.75" x14ac:dyDescent="0.2">
      <c r="H423" s="4"/>
      <c r="I423" s="4"/>
      <c r="J423" s="4"/>
      <c r="K423" s="4"/>
    </row>
    <row r="424" spans="8:11" ht="15.75" x14ac:dyDescent="0.2">
      <c r="H424" s="4"/>
      <c r="I424" s="4"/>
      <c r="J424" s="4"/>
      <c r="K424" s="4"/>
    </row>
    <row r="425" spans="8:11" ht="15.75" x14ac:dyDescent="0.2">
      <c r="H425" s="4"/>
      <c r="I425" s="4"/>
      <c r="J425" s="4"/>
      <c r="K425" s="4"/>
    </row>
    <row r="426" spans="8:11" ht="15.75" x14ac:dyDescent="0.2">
      <c r="H426" s="4"/>
      <c r="I426" s="4"/>
      <c r="J426" s="4"/>
      <c r="K426" s="4"/>
    </row>
    <row r="427" spans="8:11" ht="15.75" x14ac:dyDescent="0.2">
      <c r="H427" s="4"/>
      <c r="I427" s="4"/>
      <c r="J427" s="4"/>
      <c r="K427" s="4"/>
    </row>
    <row r="428" spans="8:11" ht="15.75" x14ac:dyDescent="0.2">
      <c r="H428" s="4"/>
      <c r="I428" s="4"/>
      <c r="J428" s="4"/>
      <c r="K428" s="4"/>
    </row>
    <row r="429" spans="8:11" ht="15.75" x14ac:dyDescent="0.2">
      <c r="H429" s="4"/>
      <c r="I429" s="4"/>
      <c r="J429" s="4"/>
      <c r="K429" s="4"/>
    </row>
    <row r="430" spans="8:11" ht="15.75" x14ac:dyDescent="0.2">
      <c r="H430" s="4"/>
      <c r="I430" s="4"/>
      <c r="J430" s="4"/>
      <c r="K430" s="4"/>
    </row>
    <row r="431" spans="8:11" ht="15.75" x14ac:dyDescent="0.2">
      <c r="H431" s="4"/>
      <c r="I431" s="4"/>
      <c r="J431" s="4"/>
      <c r="K431" s="4"/>
    </row>
    <row r="432" spans="8:11" ht="15.75" x14ac:dyDescent="0.2">
      <c r="H432" s="4"/>
      <c r="I432" s="4"/>
      <c r="J432" s="4"/>
      <c r="K432" s="4"/>
    </row>
    <row r="433" spans="8:11" ht="15.75" x14ac:dyDescent="0.2">
      <c r="H433" s="4"/>
      <c r="I433" s="4"/>
      <c r="J433" s="4"/>
      <c r="K433" s="4"/>
    </row>
    <row r="434" spans="8:11" ht="15.75" x14ac:dyDescent="0.2">
      <c r="H434" s="4"/>
      <c r="I434" s="4"/>
      <c r="J434" s="4"/>
      <c r="K434" s="4"/>
    </row>
    <row r="435" spans="8:11" ht="15.75" x14ac:dyDescent="0.2">
      <c r="H435" s="4"/>
      <c r="I435" s="4"/>
      <c r="J435" s="4"/>
      <c r="K435" s="4"/>
    </row>
    <row r="436" spans="8:11" ht="15.75" x14ac:dyDescent="0.2">
      <c r="H436" s="4"/>
      <c r="I436" s="4"/>
      <c r="J436" s="4"/>
      <c r="K436" s="4"/>
    </row>
    <row r="437" spans="8:11" ht="15.75" x14ac:dyDescent="0.2">
      <c r="H437" s="4"/>
      <c r="I437" s="4"/>
      <c r="J437" s="4"/>
      <c r="K437" s="4"/>
    </row>
    <row r="438" spans="8:11" ht="15.75" x14ac:dyDescent="0.2">
      <c r="H438" s="4"/>
      <c r="I438" s="4"/>
      <c r="J438" s="4"/>
      <c r="K438" s="4"/>
    </row>
    <row r="439" spans="8:11" ht="15.75" x14ac:dyDescent="0.2">
      <c r="H439" s="4"/>
      <c r="I439" s="4"/>
      <c r="J439" s="4"/>
      <c r="K439" s="4"/>
    </row>
    <row r="440" spans="8:11" ht="15.75" x14ac:dyDescent="0.2">
      <c r="H440" s="4"/>
      <c r="I440" s="4"/>
      <c r="J440" s="4"/>
      <c r="K440" s="4"/>
    </row>
    <row r="441" spans="8:11" ht="15.75" x14ac:dyDescent="0.2">
      <c r="H441" s="4"/>
      <c r="I441" s="4"/>
      <c r="J441" s="4"/>
      <c r="K441" s="4"/>
    </row>
    <row r="442" spans="8:11" ht="15.75" x14ac:dyDescent="0.2">
      <c r="H442" s="4"/>
      <c r="I442" s="4"/>
      <c r="J442" s="4"/>
      <c r="K442" s="4"/>
    </row>
    <row r="443" spans="8:11" ht="15.75" x14ac:dyDescent="0.2">
      <c r="H443" s="4"/>
      <c r="I443" s="4"/>
      <c r="J443" s="4"/>
      <c r="K443" s="4"/>
    </row>
    <row r="444" spans="8:11" ht="15.75" x14ac:dyDescent="0.2">
      <c r="H444" s="4"/>
      <c r="I444" s="4"/>
      <c r="J444" s="4"/>
      <c r="K444" s="4"/>
    </row>
    <row r="445" spans="8:11" ht="15.75" x14ac:dyDescent="0.2">
      <c r="H445" s="4"/>
      <c r="I445" s="4"/>
      <c r="J445" s="4"/>
      <c r="K445" s="4"/>
    </row>
    <row r="446" spans="8:11" ht="15.75" x14ac:dyDescent="0.2">
      <c r="H446" s="4"/>
      <c r="I446" s="4"/>
      <c r="J446" s="4"/>
      <c r="K446" s="4"/>
    </row>
    <row r="447" spans="8:11" ht="15.75" x14ac:dyDescent="0.2">
      <c r="H447" s="4"/>
      <c r="I447" s="4"/>
      <c r="J447" s="4"/>
      <c r="K447" s="4"/>
    </row>
    <row r="448" spans="8:11" ht="15.75" x14ac:dyDescent="0.2">
      <c r="H448" s="4"/>
      <c r="I448" s="4"/>
      <c r="J448" s="4"/>
      <c r="K448" s="4"/>
    </row>
    <row r="449" spans="8:11" ht="15.75" x14ac:dyDescent="0.2">
      <c r="H449" s="4"/>
      <c r="I449" s="4"/>
      <c r="J449" s="4"/>
      <c r="K449" s="4"/>
    </row>
  </sheetData>
  <sortState ref="A2:G24">
    <sortCondition ref="A2"/>
  </sortState>
  <printOptions horizontalCentered="1" verticalCentered="1"/>
  <pageMargins left="0.25" right="0.25" top="0.75" bottom="0.75" header="0.3" footer="0.3"/>
  <pageSetup paperSize="5" scale="47" orientation="landscape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zoomScale="85" zoomScaleNormal="85" workbookViewId="0">
      <selection activeCell="E1" sqref="E1"/>
    </sheetView>
  </sheetViews>
  <sheetFormatPr defaultRowHeight="15" x14ac:dyDescent="0.25"/>
  <cols>
    <col min="1" max="1" width="2.42578125" customWidth="1"/>
    <col min="2" max="2" width="6.42578125" customWidth="1"/>
    <col min="3" max="3" width="13" customWidth="1"/>
    <col min="4" max="4" width="22.140625" customWidth="1"/>
    <col min="5" max="5" width="46.5703125" customWidth="1"/>
    <col min="6" max="6" width="11.42578125" customWidth="1"/>
    <col min="7" max="7" width="19.42578125" style="20" customWidth="1"/>
    <col min="8" max="8" width="15.5703125" style="20" customWidth="1"/>
    <col min="9" max="9" width="11.7109375" style="20" customWidth="1"/>
    <col min="10" max="10" width="15.5703125" style="20" customWidth="1"/>
    <col min="11" max="11" width="19.140625" style="20" customWidth="1"/>
    <col min="12" max="12" width="13.85546875" customWidth="1"/>
    <col min="13" max="13" width="11.28515625" customWidth="1"/>
    <col min="14" max="14" width="15.5703125" customWidth="1"/>
    <col min="15" max="15" width="23.42578125" customWidth="1"/>
  </cols>
  <sheetData>
    <row r="1" spans="2:15" ht="46.5" customHeight="1" thickBot="1" x14ac:dyDescent="0.3">
      <c r="E1" s="85" t="s">
        <v>218</v>
      </c>
    </row>
    <row r="2" spans="2:15" s="31" customFormat="1" ht="39" customHeight="1" thickBot="1" x14ac:dyDescent="0.3">
      <c r="B2" s="129" t="s">
        <v>224</v>
      </c>
      <c r="C2" s="130"/>
      <c r="D2" s="130"/>
      <c r="E2" s="142"/>
      <c r="F2" s="142"/>
      <c r="G2" s="142"/>
      <c r="H2" s="142"/>
      <c r="I2" s="142"/>
      <c r="J2" s="142"/>
      <c r="K2" s="143"/>
      <c r="L2" s="116" t="s">
        <v>196</v>
      </c>
      <c r="M2" s="117"/>
      <c r="N2" s="117"/>
      <c r="O2" s="118"/>
    </row>
    <row r="3" spans="2:15" s="31" customFormat="1" ht="29.25" customHeight="1" thickBot="1" x14ac:dyDescent="0.3">
      <c r="B3" s="144" t="s">
        <v>190</v>
      </c>
      <c r="C3" s="144" t="s">
        <v>178</v>
      </c>
      <c r="D3" s="144" t="s">
        <v>180</v>
      </c>
      <c r="E3" s="134" t="s">
        <v>208</v>
      </c>
      <c r="F3" s="146"/>
      <c r="G3" s="138" t="s">
        <v>209</v>
      </c>
      <c r="H3" s="139"/>
      <c r="I3" s="139"/>
      <c r="J3" s="139"/>
      <c r="K3" s="140"/>
      <c r="L3" s="114" t="s">
        <v>186</v>
      </c>
      <c r="M3" s="114" t="s">
        <v>187</v>
      </c>
      <c r="N3" s="114" t="s">
        <v>179</v>
      </c>
      <c r="O3" s="114" t="s">
        <v>189</v>
      </c>
    </row>
    <row r="4" spans="2:15" s="31" customFormat="1" ht="29.25" customHeight="1" thickBot="1" x14ac:dyDescent="0.3">
      <c r="B4" s="145"/>
      <c r="C4" s="145"/>
      <c r="D4" s="145"/>
      <c r="E4" s="147"/>
      <c r="F4" s="148"/>
      <c r="G4" s="37" t="s">
        <v>43</v>
      </c>
      <c r="H4" s="38" t="s">
        <v>42</v>
      </c>
      <c r="I4" s="38" t="s">
        <v>44</v>
      </c>
      <c r="J4" s="38" t="s">
        <v>45</v>
      </c>
      <c r="K4" s="38" t="s">
        <v>53</v>
      </c>
      <c r="L4" s="115"/>
      <c r="M4" s="115"/>
      <c r="N4" s="115"/>
      <c r="O4" s="115"/>
    </row>
    <row r="5" spans="2:15" s="31" customFormat="1" ht="29.25" customHeight="1" thickBot="1" x14ac:dyDescent="0.3">
      <c r="B5" s="42" t="s">
        <v>230</v>
      </c>
      <c r="C5" s="42">
        <v>2009</v>
      </c>
      <c r="D5" s="62" t="s">
        <v>182</v>
      </c>
      <c r="E5" s="141" t="s">
        <v>225</v>
      </c>
      <c r="F5" s="120" t="s">
        <v>155</v>
      </c>
      <c r="G5" s="43">
        <v>150000</v>
      </c>
      <c r="H5" s="33">
        <f>G5/0.05</f>
        <v>3000000</v>
      </c>
      <c r="I5" s="33"/>
      <c r="J5" s="32" t="s">
        <v>195</v>
      </c>
      <c r="K5" s="49">
        <v>3</v>
      </c>
      <c r="L5" s="41"/>
      <c r="M5" s="41"/>
      <c r="N5" s="41" t="s">
        <v>191</v>
      </c>
      <c r="O5" s="41"/>
    </row>
    <row r="6" spans="2:15" s="31" customFormat="1" ht="29.25" customHeight="1" thickBot="1" x14ac:dyDescent="0.3">
      <c r="B6" s="42" t="s">
        <v>231</v>
      </c>
      <c r="C6" s="42">
        <v>2009</v>
      </c>
      <c r="D6" s="62" t="s">
        <v>182</v>
      </c>
      <c r="E6" s="141" t="s">
        <v>226</v>
      </c>
      <c r="F6" s="120" t="s">
        <v>156</v>
      </c>
      <c r="G6" s="43">
        <v>600000</v>
      </c>
      <c r="H6" s="33">
        <f t="shared" ref="H6:H10" si="0">G6/0.05</f>
        <v>12000000</v>
      </c>
      <c r="I6" s="33"/>
      <c r="J6" s="32" t="s">
        <v>195</v>
      </c>
      <c r="K6" s="49">
        <v>1</v>
      </c>
      <c r="L6" s="41"/>
      <c r="M6" s="41"/>
      <c r="N6" s="41" t="s">
        <v>192</v>
      </c>
      <c r="O6" s="41"/>
    </row>
    <row r="7" spans="2:15" s="31" customFormat="1" ht="29.25" customHeight="1" thickBot="1" x14ac:dyDescent="0.3">
      <c r="B7" s="42" t="s">
        <v>232</v>
      </c>
      <c r="C7" s="42">
        <v>2009</v>
      </c>
      <c r="D7" s="62" t="s">
        <v>182</v>
      </c>
      <c r="E7" s="141" t="s">
        <v>227</v>
      </c>
      <c r="F7" s="120" t="s">
        <v>157</v>
      </c>
      <c r="G7" s="43">
        <v>20000</v>
      </c>
      <c r="H7" s="33">
        <f t="shared" si="0"/>
        <v>400000</v>
      </c>
      <c r="I7" s="33"/>
      <c r="J7" s="32" t="s">
        <v>195</v>
      </c>
      <c r="K7" s="49">
        <v>2</v>
      </c>
      <c r="L7" s="41"/>
      <c r="M7" s="41"/>
      <c r="N7" s="41" t="s">
        <v>193</v>
      </c>
      <c r="O7" s="41"/>
    </row>
    <row r="8" spans="2:15" s="31" customFormat="1" ht="29.25" customHeight="1" thickBot="1" x14ac:dyDescent="0.3">
      <c r="B8" s="42" t="s">
        <v>233</v>
      </c>
      <c r="C8" s="42">
        <v>2010</v>
      </c>
      <c r="D8" s="62" t="s">
        <v>182</v>
      </c>
      <c r="E8" s="141" t="s">
        <v>228</v>
      </c>
      <c r="F8" s="120"/>
      <c r="G8" s="43">
        <v>10000</v>
      </c>
      <c r="H8" s="33">
        <f t="shared" si="0"/>
        <v>200000</v>
      </c>
      <c r="I8" s="33"/>
      <c r="J8" s="32" t="s">
        <v>195</v>
      </c>
      <c r="K8" s="49">
        <v>4</v>
      </c>
      <c r="L8" s="41"/>
      <c r="M8" s="41"/>
      <c r="N8" s="41" t="s">
        <v>192</v>
      </c>
      <c r="O8" s="41"/>
    </row>
    <row r="9" spans="2:15" s="31" customFormat="1" ht="29.25" customHeight="1" thickBot="1" x14ac:dyDescent="0.3">
      <c r="B9" s="42" t="s">
        <v>234</v>
      </c>
      <c r="C9" s="42">
        <v>2009</v>
      </c>
      <c r="D9" s="62" t="s">
        <v>182</v>
      </c>
      <c r="E9" s="141" t="s">
        <v>166</v>
      </c>
      <c r="F9" s="120" t="s">
        <v>159</v>
      </c>
      <c r="G9" s="43">
        <v>23000</v>
      </c>
      <c r="H9" s="33">
        <f t="shared" si="0"/>
        <v>460000</v>
      </c>
      <c r="I9" s="33"/>
      <c r="J9" s="32" t="s">
        <v>195</v>
      </c>
      <c r="K9" s="49">
        <v>5</v>
      </c>
      <c r="L9" s="41"/>
      <c r="M9" s="41"/>
      <c r="N9" s="41" t="s">
        <v>193</v>
      </c>
      <c r="O9" s="41"/>
    </row>
    <row r="10" spans="2:15" s="31" customFormat="1" ht="29.25" customHeight="1" thickBot="1" x14ac:dyDescent="0.3">
      <c r="B10" s="42" t="s">
        <v>235</v>
      </c>
      <c r="C10" s="42">
        <v>2010</v>
      </c>
      <c r="D10" s="62" t="s">
        <v>183</v>
      </c>
      <c r="E10" s="141" t="s">
        <v>229</v>
      </c>
      <c r="F10" s="120" t="s">
        <v>160</v>
      </c>
      <c r="G10" s="43">
        <v>1000</v>
      </c>
      <c r="H10" s="33">
        <f t="shared" si="0"/>
        <v>20000</v>
      </c>
      <c r="I10" s="33"/>
      <c r="J10" s="32" t="s">
        <v>195</v>
      </c>
      <c r="K10" s="49">
        <v>2</v>
      </c>
      <c r="L10" s="41"/>
      <c r="M10" s="41"/>
      <c r="N10" s="41" t="s">
        <v>193</v>
      </c>
      <c r="O10" s="41"/>
    </row>
    <row r="11" spans="2:15" s="31" customFormat="1" ht="29.25" customHeight="1" thickBot="1" x14ac:dyDescent="0.3">
      <c r="B11" s="42" t="s">
        <v>236</v>
      </c>
      <c r="C11" s="42" t="s">
        <v>210</v>
      </c>
      <c r="D11" s="62" t="s">
        <v>210</v>
      </c>
      <c r="E11" s="141" t="s">
        <v>210</v>
      </c>
      <c r="F11" s="120" t="s">
        <v>161</v>
      </c>
      <c r="G11" s="43" t="s">
        <v>210</v>
      </c>
      <c r="H11" s="33" t="s">
        <v>210</v>
      </c>
      <c r="I11" s="33"/>
      <c r="J11" s="32"/>
      <c r="K11" s="49" t="s">
        <v>210</v>
      </c>
      <c r="L11" s="41"/>
      <c r="M11" s="41"/>
      <c r="N11" s="41" t="s">
        <v>191</v>
      </c>
      <c r="O11" s="41"/>
    </row>
    <row r="12" spans="2:15" s="31" customFormat="1" ht="29.25" customHeight="1" thickBot="1" x14ac:dyDescent="0.3">
      <c r="B12" s="42" t="s">
        <v>237</v>
      </c>
      <c r="C12" s="42"/>
      <c r="D12" s="62"/>
      <c r="E12" s="141"/>
      <c r="F12" s="120"/>
      <c r="G12" s="44"/>
      <c r="H12" s="79">
        <v>0</v>
      </c>
      <c r="I12" s="79"/>
      <c r="J12" s="32"/>
      <c r="K12" s="50"/>
      <c r="L12" s="41"/>
      <c r="M12" s="41"/>
      <c r="N12" s="41"/>
      <c r="O12" s="41"/>
    </row>
    <row r="13" spans="2:15" s="31" customFormat="1" ht="29.25" customHeight="1" thickBot="1" x14ac:dyDescent="0.3">
      <c r="B13" s="42" t="s">
        <v>238</v>
      </c>
      <c r="C13" s="42"/>
      <c r="D13" s="42"/>
      <c r="E13" s="141"/>
      <c r="F13" s="141"/>
      <c r="G13" s="45"/>
      <c r="H13" s="35">
        <v>0</v>
      </c>
      <c r="I13" s="35"/>
      <c r="J13" s="32"/>
      <c r="K13" s="51"/>
      <c r="L13" s="41"/>
      <c r="M13" s="41"/>
      <c r="N13" s="41"/>
      <c r="O13" s="41"/>
    </row>
    <row r="14" spans="2:15" s="31" customFormat="1" ht="29.25" customHeight="1" thickBot="1" x14ac:dyDescent="0.3">
      <c r="B14" s="42" t="s">
        <v>239</v>
      </c>
      <c r="C14" s="42"/>
      <c r="D14" s="42"/>
      <c r="E14" s="141"/>
      <c r="F14" s="120"/>
      <c r="G14" s="44"/>
      <c r="H14" s="79">
        <v>0</v>
      </c>
      <c r="I14" s="79"/>
      <c r="J14" s="32"/>
      <c r="K14" s="50"/>
      <c r="L14" s="41"/>
      <c r="M14" s="41"/>
      <c r="N14" s="41"/>
      <c r="O14" s="41"/>
    </row>
    <row r="15" spans="2:15" s="31" customFormat="1" ht="29.25" customHeight="1" thickBot="1" x14ac:dyDescent="0.3">
      <c r="B15" s="41"/>
      <c r="C15" s="61"/>
      <c r="D15" s="61"/>
      <c r="E15" s="127" t="s">
        <v>73</v>
      </c>
      <c r="F15" s="149"/>
      <c r="G15" s="46">
        <f>SUM(G5:G14)</f>
        <v>804000</v>
      </c>
      <c r="H15" s="39">
        <f>SUM(H5:H14)</f>
        <v>16080000</v>
      </c>
      <c r="I15" s="39">
        <f>SUM(I5:I14)</f>
        <v>0</v>
      </c>
      <c r="J15" s="40"/>
      <c r="K15" s="40"/>
      <c r="L15" s="41"/>
      <c r="M15" s="41"/>
      <c r="N15" s="41"/>
      <c r="O15" s="41"/>
    </row>
    <row r="16" spans="2:15" ht="23.25" customHeight="1" thickBot="1" x14ac:dyDescent="0.3"/>
    <row r="17" spans="5:11" ht="31.5" customHeight="1" thickBot="1" x14ac:dyDescent="0.3">
      <c r="E17" s="125" t="s">
        <v>215</v>
      </c>
      <c r="F17" s="132"/>
      <c r="G17" s="39">
        <f>'GAP Analysis Chart'!$C$6</f>
        <v>3000000</v>
      </c>
      <c r="K17" s="78" t="s">
        <v>207</v>
      </c>
    </row>
    <row r="18" spans="5:11" ht="38.25" customHeight="1" thickBot="1" x14ac:dyDescent="0.3">
      <c r="E18" s="125" t="s">
        <v>250</v>
      </c>
      <c r="F18" s="132"/>
      <c r="G18" s="48">
        <f>($I$15+(H15*3412/10^6))/$G$17</f>
        <v>1.828832E-2</v>
      </c>
    </row>
    <row r="55" spans="4:4" x14ac:dyDescent="0.25">
      <c r="D55" t="s">
        <v>191</v>
      </c>
    </row>
    <row r="56" spans="4:4" x14ac:dyDescent="0.25">
      <c r="D56" t="s">
        <v>192</v>
      </c>
    </row>
    <row r="57" spans="4:4" x14ac:dyDescent="0.25">
      <c r="D57" t="s">
        <v>193</v>
      </c>
    </row>
  </sheetData>
  <mergeCells count="24">
    <mergeCell ref="E17:F17"/>
    <mergeCell ref="E18:F18"/>
    <mergeCell ref="E10:F10"/>
    <mergeCell ref="E11:F11"/>
    <mergeCell ref="E12:F12"/>
    <mergeCell ref="E13:F13"/>
    <mergeCell ref="E14:F14"/>
    <mergeCell ref="E15:F15"/>
    <mergeCell ref="E9:F9"/>
    <mergeCell ref="B2:K2"/>
    <mergeCell ref="L2:O2"/>
    <mergeCell ref="B3:B4"/>
    <mergeCell ref="C3:C4"/>
    <mergeCell ref="D3:D4"/>
    <mergeCell ref="E3:F4"/>
    <mergeCell ref="G3:K3"/>
    <mergeCell ref="L3:L4"/>
    <mergeCell ref="M3:M4"/>
    <mergeCell ref="N3:N4"/>
    <mergeCell ref="O3:O4"/>
    <mergeCell ref="E5:F5"/>
    <mergeCell ref="E6:F6"/>
    <mergeCell ref="E7:F7"/>
    <mergeCell ref="E8:F8"/>
  </mergeCells>
  <conditionalFormatting sqref="N5">
    <cfRule type="containsText" dxfId="3" priority="2" operator="containsText" text="Implemented">
      <formula>NOT(ISERROR(SEARCH("Implemented",N5)))</formula>
    </cfRule>
  </conditionalFormatting>
  <conditionalFormatting sqref="N6:N14">
    <cfRule type="containsText" dxfId="2" priority="1" operator="containsText" text="Implemented">
      <formula>NOT(ISERROR(SEARCH("Implemented",N6)))</formula>
    </cfRule>
  </conditionalFormatting>
  <dataValidations count="2">
    <dataValidation type="list" allowBlank="1" showInputMessage="1" showErrorMessage="1" sqref="N5:N14">
      <formula1>$D$55:$D$57</formula1>
    </dataValidation>
    <dataValidation type="list" allowBlank="1" showInputMessage="1" showErrorMessage="1" sqref="J5:J14">
      <formula1>Fuels</formula1>
    </dataValidation>
  </dataValidations>
  <hyperlinks>
    <hyperlink ref="E1" location="'GAP Analysis Chart'!A1" display="Back To Data Input Sheet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GAP Analysis Chart</vt:lpstr>
      <vt:lpstr>QuickPEP </vt:lpstr>
      <vt:lpstr>Process Heating</vt:lpstr>
      <vt:lpstr>Steam</vt:lpstr>
      <vt:lpstr>Compressed Air</vt:lpstr>
      <vt:lpstr>Fans</vt:lpstr>
      <vt:lpstr>Pumps</vt:lpstr>
      <vt:lpstr>ESAMS DB</vt:lpstr>
      <vt:lpstr>Process Cooling &amp; Refrigeration</vt:lpstr>
      <vt:lpstr>Others (HVAC - Lighting - ...)</vt:lpstr>
      <vt:lpstr>Fuels</vt:lpstr>
      <vt:lpstr>Industry</vt:lpstr>
      <vt:lpstr>'ESAMS DB'!Print_Area</vt:lpstr>
      <vt:lpstr>'GAP Analysis Chart'!Print_Area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Nasr Alkadi and Dr. Sachin Nimbalkar - ORNL</dc:creator>
  <cp:lastModifiedBy>Alkadi, Nasr E.</cp:lastModifiedBy>
  <cp:lastPrinted>2010-05-06T21:29:28Z</cp:lastPrinted>
  <dcterms:created xsi:type="dcterms:W3CDTF">2009-10-23T02:14:16Z</dcterms:created>
  <dcterms:modified xsi:type="dcterms:W3CDTF">2012-12-15T23:52:17Z</dcterms:modified>
</cp:coreProperties>
</file>